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MCD" sheetId="1" r:id="rId1"/>
    <sheet name="SCD" sheetId="2" r:id="rId2"/>
    <sheet name="Abbreviations" sheetId="3" r:id="rId3"/>
  </sheets>
  <definedNames>
    <definedName name="Exemptions">'Abbreviations'!$D$14:$D$36</definedName>
    <definedName name="LeadframeMaterials">'Abbreviations'!$D$3:$D$10</definedName>
    <definedName name="MoistureSensitivity">'Abbreviations'!$D$41:$D$50</definedName>
    <definedName name="PlatingMaterials">'Abbreviations'!$A$3:$A$49</definedName>
  </definedNames>
  <calcPr fullCalcOnLoad="1"/>
</workbook>
</file>

<file path=xl/comments1.xml><?xml version="1.0" encoding="utf-8"?>
<comments xmlns="http://schemas.openxmlformats.org/spreadsheetml/2006/main">
  <authors>
    <author>chhsu</author>
  </authors>
  <commentList>
    <comment ref="A5" authorId="0">
      <text>
        <r>
          <rPr>
            <sz val="9"/>
            <rFont val="PMingLiU"/>
            <family val="2"/>
          </rPr>
          <t xml:space="preserve">IC
</t>
        </r>
      </text>
    </comment>
    <comment ref="G5" authorId="0">
      <text>
        <r>
          <rPr>
            <sz val="9"/>
            <rFont val="PMingLiU"/>
            <family val="2"/>
          </rPr>
          <t>1. SOJ
2. SOP
3. TSOP-II
4. TSOP-I
5. PDIP
6. LCCC
7. QFP(LQFP/TQFP)
8. FBGA
9. PBGA</t>
        </r>
      </text>
    </comment>
    <comment ref="A9" authorId="0">
      <text>
        <r>
          <rPr>
            <sz val="20"/>
            <rFont val="PMingLiU"/>
            <family val="2"/>
          </rPr>
          <t>1. Pure matte Tin (100Sn) w/o Ni barrier or annealing (Heat treatment)
2. Pure matte Tin (100Sn), annealed is a heat treatment (e.g. 150 C, 1 hr)
3. Tin Bismuth (Sn2Bi)</t>
        </r>
      </text>
    </comment>
    <comment ref="I9" authorId="0">
      <text>
        <r>
          <rPr>
            <sz val="9"/>
            <rFont val="PMingLiU"/>
            <family val="2"/>
          </rPr>
          <t>1. Alloy 42
2. Copper (Cu, C194, C151,C7025)</t>
        </r>
      </text>
    </comment>
    <comment ref="P9" authorId="0">
      <text>
        <r>
          <rPr>
            <sz val="9"/>
            <rFont val="PMingLiU"/>
            <family val="2"/>
          </rPr>
          <t xml:space="preserve">Level 3 or 2 or 2a  or 1
</t>
        </r>
      </text>
    </comment>
    <comment ref="S9" authorId="0">
      <text>
        <r>
          <rPr>
            <sz val="9"/>
            <rFont val="PMingLiU"/>
            <family val="2"/>
          </rPr>
          <t xml:space="preserve">260 C
</t>
        </r>
      </text>
    </comment>
    <comment ref="A10" authorId="0">
      <text>
        <r>
          <rPr>
            <sz val="18"/>
            <rFont val="PMingLiU"/>
            <family val="2"/>
          </rPr>
          <t>10~40S</t>
        </r>
      </text>
    </comment>
  </commentList>
</comments>
</file>

<file path=xl/comments2.xml><?xml version="1.0" encoding="utf-8"?>
<comments xmlns="http://schemas.openxmlformats.org/spreadsheetml/2006/main">
  <authors>
    <author>chhsu</author>
  </authors>
  <commentList>
    <comment ref="A5" authorId="0">
      <text>
        <r>
          <rPr>
            <sz val="9"/>
            <rFont val="PMingLiU"/>
            <family val="2"/>
          </rPr>
          <t xml:space="preserve">IC
</t>
        </r>
      </text>
    </comment>
    <comment ref="D5" authorId="0">
      <text>
        <r>
          <rPr>
            <sz val="9"/>
            <rFont val="PMingLiU"/>
            <family val="2"/>
          </rPr>
          <t xml:space="preserve">1. 2X : Secure Serial EEPRM
2. 4X: DRAM (SDRAM/DDR)
3. 6X: SRAM
4. 8X: Micro Controller
5. 9X: Microwise EEPROM
</t>
        </r>
      </text>
    </comment>
    <comment ref="G5" authorId="0">
      <text>
        <r>
          <rPr>
            <sz val="9"/>
            <rFont val="PMingLiU"/>
            <family val="2"/>
          </rPr>
          <t>1. SOJ
2. SOP
3. TSOP-II
4. TSOP-I
5. PDIP
6. LCCC
7. QFP(LQFP/TQFP)
8. FBGA
9. PBGA</t>
        </r>
      </text>
    </comment>
    <comment ref="A9" authorId="0">
      <text>
        <r>
          <rPr>
            <sz val="9"/>
            <rFont val="PMingLiU"/>
            <family val="2"/>
          </rPr>
          <t>1. Pure matte Tin (100Sn) w/o Ni barrier or annealing (Heat treatment)
2. Pure matte Tin (100Sn), annealed is a heat treatment (e.g. 150 C, 1 hr)
3. Tin Bismuth (Sn2Bi)</t>
        </r>
      </text>
    </comment>
    <comment ref="I9" authorId="0">
      <text>
        <r>
          <rPr>
            <sz val="9"/>
            <rFont val="PMingLiU"/>
            <family val="2"/>
          </rPr>
          <t>1. Alloy 42
2. Copper (Cu, C194, C151,C7025)</t>
        </r>
      </text>
    </comment>
    <comment ref="L9" authorId="0">
      <text>
        <r>
          <rPr>
            <sz val="9"/>
            <rFont val="PMingLiU"/>
            <family val="2"/>
          </rPr>
          <t xml:space="preserve">Level 3 or 2 or 2a  or 1
</t>
        </r>
      </text>
    </comment>
    <comment ref="O9" authorId="0">
      <text>
        <r>
          <rPr>
            <sz val="9"/>
            <rFont val="PMingLiU"/>
            <family val="2"/>
          </rPr>
          <t xml:space="preserve">260 C
</t>
        </r>
      </text>
    </comment>
    <comment ref="A10" authorId="0">
      <text>
        <r>
          <rPr>
            <sz val="9"/>
            <rFont val="PMingLiU"/>
            <family val="2"/>
          </rPr>
          <t xml:space="preserve">10~40S
</t>
        </r>
      </text>
    </comment>
    <comment ref="E10" authorId="0">
      <text>
        <r>
          <rPr>
            <sz val="9"/>
            <rFont val="PMingLiU"/>
            <family val="2"/>
          </rPr>
          <t>3</t>
        </r>
      </text>
    </comment>
    <comment ref="F13" authorId="0">
      <text>
        <r>
          <rPr>
            <sz val="9"/>
            <rFont val="PMingLiU"/>
            <family val="2"/>
          </rPr>
          <t xml:space="preserve">Level A: 
1. Cd, 2. Pb, 3. Hg, 4.. Cr=+6 
5. PBBs, 6. PBDBs, 7. PCBs, 8.PCN,  9. CP, 10. TBT/TPT, 11. TBTO, 12. Asbestos,13. Azocolorants, 14. Redioactive &amp; 15.Ozone Depleting substances
Level B: 
1. Antimony/its compounds,
2. Arsenic/its compounds,
3. Beryllium/its compounds,
4. Bismuth/its compounds,
5. Nickel/its compounds,
6. Selenium/its compounds,
7. Magnesium/its compounds,
8. Brominated Flame Retardants,
9. Vinyl Chloride Polymer(PVC)
Other
</t>
        </r>
      </text>
    </comment>
  </commentList>
</comments>
</file>

<file path=xl/sharedStrings.xml><?xml version="1.0" encoding="utf-8"?>
<sst xmlns="http://schemas.openxmlformats.org/spreadsheetml/2006/main" count="516" uniqueCount="314">
  <si>
    <t xml:space="preserve">Material Composition Declaration </t>
  </si>
  <si>
    <t>Supplier or Manufacturing Site Information</t>
  </si>
  <si>
    <t>Response Date</t>
  </si>
  <si>
    <t>4/15/2015</t>
  </si>
  <si>
    <t>Contact Name</t>
  </si>
  <si>
    <t>Angela Le</t>
  </si>
  <si>
    <t>Contact Title</t>
  </si>
  <si>
    <t>QS/DCC Engineer</t>
  </si>
  <si>
    <t>Contact Phone</t>
  </si>
  <si>
    <t>86-21-50802030</t>
  </si>
  <si>
    <t>Contact Email/Fax</t>
  </si>
  <si>
    <t>angela_le@giantec-semi.com</t>
  </si>
  <si>
    <t>Company Name</t>
  </si>
  <si>
    <t xml:space="preserve">Giantec </t>
  </si>
  <si>
    <t>Name of person certifying</t>
  </si>
  <si>
    <t>Frank zhou</t>
  </si>
  <si>
    <t>Certifying Title</t>
  </si>
  <si>
    <t>QRA Director</t>
  </si>
  <si>
    <t>Certifying Phone</t>
  </si>
  <si>
    <t>Certifying Email</t>
  </si>
  <si>
    <t>Frank_Zhou@giantec-semi.com</t>
  </si>
  <si>
    <t>Part Category</t>
  </si>
  <si>
    <t>IC</t>
  </si>
  <si>
    <t>Part Name</t>
  </si>
  <si>
    <t>EEPROM</t>
  </si>
  <si>
    <t>Package Family</t>
  </si>
  <si>
    <t>MSOP</t>
  </si>
  <si>
    <t>Pin count</t>
  </si>
  <si>
    <t>Part wight (mg)</t>
  </si>
  <si>
    <t>Part Number(s)</t>
  </si>
  <si>
    <t>GT24CXX</t>
  </si>
  <si>
    <t>Alternative Recommended Item</t>
  </si>
  <si>
    <t>NA</t>
  </si>
  <si>
    <t>Alternative Item Name</t>
  </si>
  <si>
    <t xml:space="preserve">Availability Date </t>
  </si>
  <si>
    <t>Alternative Part Comments</t>
  </si>
  <si>
    <t>Manufacturing Process Information</t>
  </si>
  <si>
    <t>Terminal Plating/Grid Array Material Composition</t>
  </si>
  <si>
    <t>Terminal Plating Thickness (um)</t>
  </si>
  <si>
    <t>7.5~17</t>
  </si>
  <si>
    <t>Terminal Base Alloy</t>
  </si>
  <si>
    <t>A194</t>
  </si>
  <si>
    <t>J-STD-020 Moisture</t>
  </si>
  <si>
    <t xml:space="preserve">Maximum Reflow Temp. </t>
  </si>
  <si>
    <t>260 C</t>
  </si>
  <si>
    <t>Maximum temp. duration (sec)</t>
  </si>
  <si>
    <t>Maximum cycles for Reflow</t>
  </si>
  <si>
    <t>Comment</t>
  </si>
  <si>
    <t xml:space="preserve">                  Homogeneous Material </t>
  </si>
  <si>
    <t>3rd Party Analytical Testing result (ppm)</t>
  </si>
  <si>
    <t>Compliance (Yes/No)</t>
  </si>
  <si>
    <t xml:space="preserve">                 3rd Party Analytical Testing</t>
  </si>
  <si>
    <t>MSDS</t>
  </si>
  <si>
    <t>Item</t>
  </si>
  <si>
    <t>Name</t>
  </si>
  <si>
    <t>Vender</t>
  </si>
  <si>
    <t>Type</t>
  </si>
  <si>
    <t>Weight (mg)</t>
  </si>
  <si>
    <t xml:space="preserve">Cd </t>
  </si>
  <si>
    <t>Pb</t>
  </si>
  <si>
    <t>Hg</t>
  </si>
  <si>
    <t>Cr-VI</t>
  </si>
  <si>
    <t>PBBs</t>
  </si>
  <si>
    <t>PBDEs</t>
  </si>
  <si>
    <t>DEHP</t>
  </si>
  <si>
    <t>BBP</t>
  </si>
  <si>
    <t>DBP</t>
  </si>
  <si>
    <t>DIBP</t>
  </si>
  <si>
    <t>RoHS</t>
  </si>
  <si>
    <t>JIG Level A</t>
  </si>
  <si>
    <t>Exempt</t>
  </si>
  <si>
    <t>Lab. Name</t>
  </si>
  <si>
    <t>Report No.</t>
  </si>
  <si>
    <t>Date</t>
  </si>
  <si>
    <t>1.RoHS</t>
  </si>
  <si>
    <t>2.Halogen</t>
  </si>
  <si>
    <t>3.PFOS/PFOA</t>
  </si>
  <si>
    <t>DIE</t>
  </si>
  <si>
    <t>SMIC</t>
  </si>
  <si>
    <t>Silicon</t>
  </si>
  <si>
    <t>N.D.</t>
  </si>
  <si>
    <t>Yes</t>
  </si>
  <si>
    <t>No</t>
  </si>
  <si>
    <t>CTI</t>
  </si>
  <si>
    <t>A2220522292101005</t>
  </si>
  <si>
    <t>Leadframe</t>
  </si>
  <si>
    <t>复盛</t>
  </si>
  <si>
    <t>A194+Ag</t>
  </si>
  <si>
    <t>ND</t>
  </si>
  <si>
    <t>YES</t>
  </si>
  <si>
    <t>SGS</t>
  </si>
  <si>
    <t>ETR22903693M01
ETR22903695M01</t>
  </si>
  <si>
    <t>Die attach paste</t>
  </si>
  <si>
    <t>长春永固</t>
  </si>
  <si>
    <t>S502</t>
  </si>
  <si>
    <t xml:space="preserve">TSNEC2201361701
TSNEC2201361703 </t>
  </si>
  <si>
    <t>Copper Wire</t>
  </si>
  <si>
    <t>MKE</t>
  </si>
  <si>
    <t>Cu/Pd</t>
  </si>
  <si>
    <t>CANEC2208861607</t>
  </si>
  <si>
    <t>Molding compound</t>
  </si>
  <si>
    <t>SD</t>
  </si>
  <si>
    <t>CEL-9220HF</t>
  </si>
  <si>
    <t>SHAEC22003258315
SHAEC22003258316</t>
  </si>
  <si>
    <t>Lead finish 
(Matte Sn) on leadframe</t>
  </si>
  <si>
    <t xml:space="preserve">HTBJ
</t>
  </si>
  <si>
    <t>Tin</t>
  </si>
  <si>
    <t>TSNEC2201040501</t>
  </si>
  <si>
    <t>Giantec fill in</t>
  </si>
  <si>
    <t>Supplier or Manufacturing Site fill in</t>
  </si>
  <si>
    <t>Final Compliance Judgement of RoHS</t>
  </si>
  <si>
    <t xml:space="preserve">Substance Composition Declaration </t>
  </si>
  <si>
    <t>JIG</t>
  </si>
  <si>
    <t xml:space="preserve">                   Substance</t>
  </si>
  <si>
    <r>
      <rPr>
        <sz val="10"/>
        <rFont val="宋体"/>
        <family val="0"/>
      </rPr>
      <t>均质物质重量</t>
    </r>
    <r>
      <rPr>
        <sz val="10"/>
        <rFont val="Arial"/>
        <family val="2"/>
      </rPr>
      <t>J/E%</t>
    </r>
  </si>
  <si>
    <t>物质占总重量
百分比</t>
  </si>
  <si>
    <t>Level</t>
  </si>
  <si>
    <t>Category</t>
  </si>
  <si>
    <t>CAS</t>
  </si>
  <si>
    <t>PPM</t>
  </si>
  <si>
    <t>中山复盛</t>
  </si>
  <si>
    <t>Other</t>
  </si>
  <si>
    <t>Cu</t>
  </si>
  <si>
    <t xml:space="preserve">7440-50-8 </t>
  </si>
  <si>
    <t>Fe</t>
  </si>
  <si>
    <t>7439-89-6</t>
  </si>
  <si>
    <t>7439-92-1</t>
  </si>
  <si>
    <t>P</t>
  </si>
  <si>
    <t>7723-14-0</t>
  </si>
  <si>
    <t>Zn</t>
  </si>
  <si>
    <t>7440-66-6</t>
  </si>
  <si>
    <t>Ag</t>
  </si>
  <si>
    <t>7440-22-4</t>
  </si>
  <si>
    <t>Arcylate</t>
  </si>
  <si>
    <t>Trade secret</t>
  </si>
  <si>
    <t>Curing agent &amp; hardener</t>
  </si>
  <si>
    <t>Silver powder</t>
  </si>
  <si>
    <t>Pd(20)</t>
  </si>
  <si>
    <t>other</t>
  </si>
  <si>
    <t>CEL-9220</t>
  </si>
  <si>
    <t>Epoxy Resin 1</t>
  </si>
  <si>
    <t>Epoxy Resin 2</t>
  </si>
  <si>
    <t>Epoxy Resin 3</t>
  </si>
  <si>
    <t>Phenol Resin</t>
  </si>
  <si>
    <t>Carbon black</t>
  </si>
  <si>
    <t>1333-86-4</t>
  </si>
  <si>
    <t>Amorphous silica</t>
  </si>
  <si>
    <t>60676-86-0</t>
  </si>
  <si>
    <t>Crystal silica</t>
  </si>
  <si>
    <t>14808-60-7</t>
  </si>
  <si>
    <t>Sn</t>
  </si>
  <si>
    <t>7440-31-5</t>
  </si>
  <si>
    <t xml:space="preserve">other </t>
  </si>
  <si>
    <t xml:space="preserve">Silicon </t>
  </si>
  <si>
    <t>7440-21-3</t>
  </si>
  <si>
    <t>Si/Al</t>
  </si>
  <si>
    <t xml:space="preserve"> Giantec fill in</t>
  </si>
  <si>
    <t>Termination Material Composition:</t>
  </si>
  <si>
    <t>Leadframe (Underplate) Material:</t>
  </si>
  <si>
    <t>Value</t>
  </si>
  <si>
    <t>Description</t>
  </si>
  <si>
    <t>Pure matte tin</t>
  </si>
  <si>
    <t>100% Sn (matte) - no Ni barrier or annealing (Heat treatment)</t>
  </si>
  <si>
    <t>Alloy 42</t>
  </si>
  <si>
    <t>Iron-based leadframe material</t>
  </si>
  <si>
    <t>Pure matte tin – annealed</t>
  </si>
  <si>
    <t>100% Sn (matte), annealed is a heat treatment (e.g. 150°C for 1 hour)</t>
  </si>
  <si>
    <t>Copper</t>
  </si>
  <si>
    <t>Cu, C194, C151, C7025</t>
  </si>
  <si>
    <t>Pure matte tin – reflowed</t>
  </si>
  <si>
    <t>100% Sn (matte), reflowed indicates plating was completely melted after application</t>
  </si>
  <si>
    <t>Beryllium Copper</t>
  </si>
  <si>
    <t>Be/Cu</t>
  </si>
  <si>
    <t>Pure matte tin - Ni barrier</t>
  </si>
  <si>
    <t>100% Sn (matte), a nickel layer is added between the plating and base metal</t>
  </si>
  <si>
    <t>Brass</t>
  </si>
  <si>
    <t>Cu/Zn alloy</t>
  </si>
  <si>
    <t>Pure matte tin - Ag barrier</t>
  </si>
  <si>
    <t>100% Sn (matte), a silver layer is added between the plating and base metal</t>
  </si>
  <si>
    <t>Phosphor Bronze</t>
  </si>
  <si>
    <t>P-Bronze</t>
  </si>
  <si>
    <t>Pure matte tin – fused</t>
  </si>
  <si>
    <t>100% Sn (matte), fusing is a reflow operation in a hot oil bath</t>
  </si>
  <si>
    <t>Nickel</t>
  </si>
  <si>
    <t>Ni (Used as barrier layer)</t>
  </si>
  <si>
    <t>Pure matte tin - reflowed over Nickel barrier</t>
  </si>
  <si>
    <t>100% Sn (matte), reflowed over a nickel layer</t>
  </si>
  <si>
    <t>Kovar</t>
  </si>
  <si>
    <t>Iron/Nickel based material</t>
  </si>
  <si>
    <t>Pure bright tin</t>
  </si>
  <si>
    <t>100% Sn (bright) - no Ni barrier or annealing (Heat treatment)</t>
  </si>
  <si>
    <t>Other - please give details in Comments</t>
  </si>
  <si>
    <t>To specify on Comment column</t>
  </si>
  <si>
    <t>Pure bright tin – annealed</t>
  </si>
  <si>
    <t>100% Sn (bright), annealed is a heat treatment (e.g. 150°C for 1 hour)</t>
  </si>
  <si>
    <t>Pure bright tin – reflowed</t>
  </si>
  <si>
    <t>100% Sn (bright), reflowed indicates plating was completely melted after application</t>
  </si>
  <si>
    <t>RoHS Exemptions:</t>
  </si>
  <si>
    <t>Pure bright tin - Ni barrier</t>
  </si>
  <si>
    <t>100% Sn (bright), a nickel layer is added between the plating and base metal</t>
  </si>
  <si>
    <t>Pure bright tin - Ag barrier</t>
  </si>
  <si>
    <t>100% Sn (bright), a silver layer is added between the plating and base metal</t>
  </si>
  <si>
    <t>Mercury in compact fluorescent lamps not exceeding 5 mg per lamp</t>
  </si>
  <si>
    <t>Pure bright tin – fused</t>
  </si>
  <si>
    <t>100% Sn (bright), fusing is a reflow operation in a hot oil bath</t>
  </si>
  <si>
    <t>2a</t>
  </si>
  <si>
    <t>Mercury in straight fluorescent lamps for general purposes not exceeding halophosphate 10mg</t>
  </si>
  <si>
    <t>Pure bright tin - reflowed over Nickel barrier</t>
  </si>
  <si>
    <t>100% Sn (bright), reflowed over a nickel layer</t>
  </si>
  <si>
    <t>2b</t>
  </si>
  <si>
    <t>Mercury in straight fluorescent lamps for general purposes not exceeding triphosphate with normal lifetime 5 mg</t>
  </si>
  <si>
    <t>Semi-matte tin</t>
  </si>
  <si>
    <t>100% Sn, material properties fall in between matte and bright conditions</t>
  </si>
  <si>
    <t>2c</t>
  </si>
  <si>
    <t>Mercury in straight fluorescent lamps for general purposes not exceeding triphosphate with long lifetime 8 mg</t>
  </si>
  <si>
    <t>Nickel/Palladium/Gold</t>
  </si>
  <si>
    <t>Ni/Pd/Au</t>
  </si>
  <si>
    <t>Mercury in straight fluorescent lamps for special purposes</t>
  </si>
  <si>
    <t>Nickel/Palladium</t>
  </si>
  <si>
    <t>Ni/Pd</t>
  </si>
  <si>
    <t>Mercury in other lamps not specifically mentioned in this list</t>
  </si>
  <si>
    <t>Tin/Silver/Copper</t>
  </si>
  <si>
    <t>Sn/Ag/Cu</t>
  </si>
  <si>
    <t>Lead in glass of cathode ray tubes, electronic components and fluorescent tubes</t>
  </si>
  <si>
    <t>Hot Dipped Tin/Silver/Copper</t>
  </si>
  <si>
    <t>Sn/Ag/Cu applied in a molten tin bath process</t>
  </si>
  <si>
    <t>6a</t>
  </si>
  <si>
    <t>Lead as an alloying element in steel containing up to 0.35% lead by weight</t>
  </si>
  <si>
    <t>Tin/Silver</t>
  </si>
  <si>
    <t>Sn/Ag</t>
  </si>
  <si>
    <t>6b</t>
  </si>
  <si>
    <t>Lead as an alloying element in aluminium containing up to 0.40% lead by weight</t>
  </si>
  <si>
    <t>Hot Dipped Tin/Silver</t>
  </si>
  <si>
    <t>Sn/Ag applied in a molten tin bath process</t>
  </si>
  <si>
    <t>6c</t>
  </si>
  <si>
    <t>Lead as a copper alloy containing up to 4.0% lead by weight</t>
  </si>
  <si>
    <t>Tin/Copper</t>
  </si>
  <si>
    <t>Sn/Cu</t>
  </si>
  <si>
    <t>7a</t>
  </si>
  <si>
    <t>Lead in high melting temperature type solders (i.e. lead-based solder alloys containing 85 % by weight or more lead)</t>
  </si>
  <si>
    <t>Hot Dipped Tin/Copper</t>
  </si>
  <si>
    <t>Sn/Cu applied in a molten tin bath process</t>
  </si>
  <si>
    <t>7c</t>
  </si>
  <si>
    <t>Lead in electronic ceramic parts (e.g. piezoelectronic devices)</t>
  </si>
  <si>
    <t>Tin/Copper – annealed</t>
  </si>
  <si>
    <t>Sn/Cu, annealed is a heat treatment (e.g. 150°C for 1 hour)</t>
  </si>
  <si>
    <t>Cadmium and its compounds in electrical contacts and cadmium plating except for applications banned under Directive 91/338/EEC amending Directive 76/769/EEC relating to restrictions on the marketing and use of certain dangerous substances and preparations</t>
  </si>
  <si>
    <t>Tin/Lead</t>
  </si>
  <si>
    <t>Sn/Pb</t>
  </si>
  <si>
    <t>Hexavalent chromium as an anti-corrosion of the carbon steel cooling system in absorption refrigerators</t>
  </si>
  <si>
    <t>Tin/Lead/Silver</t>
  </si>
  <si>
    <t>Sn/Pb/Ag</t>
  </si>
  <si>
    <t>9a</t>
  </si>
  <si>
    <t>DecaBDE in polymeric applications</t>
  </si>
  <si>
    <t>Nickel/Gold</t>
  </si>
  <si>
    <t>Ni/Au</t>
  </si>
  <si>
    <t>9b</t>
  </si>
  <si>
    <t>Lead in lead-bronze bearing shells and bushes</t>
  </si>
  <si>
    <t>Tin/Bismuth</t>
  </si>
  <si>
    <t>Sn/Bi</t>
  </si>
  <si>
    <t>Lead used in compliant pin connector systems</t>
  </si>
  <si>
    <t>Silver/Palladium</t>
  </si>
  <si>
    <t>Ag/Pd</t>
  </si>
  <si>
    <t>Lead as a coating material for a thermal conduction module c-ring</t>
  </si>
  <si>
    <t>Silver/Palladium - Ni barrier</t>
  </si>
  <si>
    <t>Ag/Pd, a nickel layer is added between the plating and base metal</t>
  </si>
  <si>
    <t>13a</t>
  </si>
  <si>
    <t>Lead in optical and filter glass</t>
  </si>
  <si>
    <t>Silver - Ni barrier</t>
  </si>
  <si>
    <t>100% Ag, a nickel layer is added between the plating and base metal</t>
  </si>
  <si>
    <t>13b</t>
  </si>
  <si>
    <t>Cadmium in optical and filter glass</t>
  </si>
  <si>
    <t>Gold</t>
  </si>
  <si>
    <t>100% Au</t>
  </si>
  <si>
    <t>Lead in solders consisting of more than two elements for the connection between the pins and the package of microprocessors with a lead content of more than 80% and less than 85% by weight</t>
  </si>
  <si>
    <t>Gold over Nickel</t>
  </si>
  <si>
    <t>Au plated over a Ni-barrier layer</t>
  </si>
  <si>
    <t>Lead in solders to complete a viable electrical connection between semiconductor die and carrier within integrated circuit Flip Chip packages</t>
  </si>
  <si>
    <t>100% Ni</t>
  </si>
  <si>
    <t>N/A</t>
  </si>
  <si>
    <t>Not Applicable</t>
  </si>
  <si>
    <t>Immersion Silver</t>
  </si>
  <si>
    <t>Imm. Ag</t>
  </si>
  <si>
    <t>Immersion Tin</t>
  </si>
  <si>
    <t>Imm. Sn</t>
  </si>
  <si>
    <t>Electroplated Silver</t>
  </si>
  <si>
    <t>100% Ag</t>
  </si>
  <si>
    <t>Moisture Sensitivity:</t>
  </si>
  <si>
    <t>OSP</t>
  </si>
  <si>
    <t>Organic polymer over copper</t>
  </si>
  <si>
    <t>Hot Dipped Tin</t>
  </si>
  <si>
    <t>100% Sn applied in a molten tin bath process</t>
  </si>
  <si>
    <t>Zinc</t>
  </si>
  <si>
    <t>100% Zn or Zn-alloy</t>
  </si>
  <si>
    <t>Tin/Zinc</t>
  </si>
  <si>
    <t>Sn plated over Zn</t>
  </si>
  <si>
    <t>Aluminum</t>
  </si>
  <si>
    <t>100% Al</t>
  </si>
  <si>
    <t>Indium alloy</t>
  </si>
  <si>
    <t>In bearing alloy</t>
  </si>
  <si>
    <t>Tin/Copper HASL</t>
  </si>
  <si>
    <t>Sn/Cu Hot Air Solder Leveled</t>
  </si>
  <si>
    <t>ENIG</t>
  </si>
  <si>
    <t>Electroless Nickel Immersion Gold</t>
  </si>
  <si>
    <t>5a</t>
  </si>
  <si>
    <t>ENEPIG</t>
  </si>
  <si>
    <t>Electroless Nickel/Electroless Palladium/Immersion Gold</t>
  </si>
  <si>
    <t>Other - Please give details in Comments</t>
  </si>
  <si>
    <t>To  specify on Comment column</t>
  </si>
  <si>
    <t>ANR</t>
  </si>
  <si>
    <t>Affected (by moisture exposure), no JEDEC rating</t>
  </si>
  <si>
    <t>NMS</t>
  </si>
  <si>
    <t>Not Moisture Sensitive</t>
  </si>
  <si>
    <t>IPC/JEDEC J-STD-020C; go to www.jedec.org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</si>
</sst>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_-* #,##0.00_-;\-* #,##0.00_-;_-* &quot;-&quot;??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[$-409]d\-mmm\-yy;@"/>
    <numFmt numFmtId="181" formatCode="_-&quot;$&quot;* #,##0_-;\-&quot;$&quot;* #,##0_-;_-&quot;$&quot;* &quot;-&quot;_-;_-@_-"/>
    <numFmt numFmtId="182" formatCode="0.00_);[Red]\(0.00\)"/>
    <numFmt numFmtId="183" formatCode="0.000_ "/>
    <numFmt numFmtId="184" formatCode="0.000%"/>
    <numFmt numFmtId="185" formatCode="0_ "/>
    <numFmt numFmtId="186" formatCode="0.00_ "/>
    <numFmt numFmtId="187" formatCode="#,##0.00_ "/>
  </numFmts>
  <fonts count="65">
    <font>
      <sz val="12"/>
      <name val="新細明體"/>
      <family val="1"/>
    </font>
    <font>
      <sz val="11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新細明體"/>
      <family val="1"/>
    </font>
    <font>
      <u val="single"/>
      <sz val="11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9"/>
      <color indexed="36"/>
      <name val="新細明體"/>
      <family val="1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PMingLiU"/>
      <family val="2"/>
    </font>
    <font>
      <sz val="20"/>
      <name val="PMingLiU"/>
      <family val="2"/>
    </font>
    <font>
      <sz val="18"/>
      <name val="PMingLiU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7" fillId="0" borderId="0">
      <alignment/>
      <protection/>
    </xf>
    <xf numFmtId="0" fontId="55" fillId="11" borderId="1" applyNumberFormat="0" applyAlignment="0" applyProtection="0"/>
    <xf numFmtId="180" fontId="0" fillId="0" borderId="0">
      <alignment/>
      <protection/>
    </xf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0" borderId="0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0" borderId="0" applyBorder="0">
      <alignment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34" fillId="0" borderId="0">
      <alignment/>
      <protection/>
    </xf>
    <xf numFmtId="0" fontId="9" fillId="0" borderId="0" applyNumberFormat="0" applyFill="0" applyBorder="0" applyAlignment="0" applyProtection="0"/>
  </cellStyleXfs>
  <cellXfs count="284">
    <xf numFmtId="0" fontId="0" fillId="0" borderId="0" xfId="0" applyAlignment="1">
      <alignment vertical="center"/>
    </xf>
    <xf numFmtId="0" fontId="2" fillId="0" borderId="0" xfId="39" applyFont="1">
      <alignment/>
      <protection/>
    </xf>
    <xf numFmtId="0" fontId="2" fillId="0" borderId="0" xfId="39" applyFont="1" applyAlignment="1">
      <alignment wrapText="1"/>
      <protection/>
    </xf>
    <xf numFmtId="0" fontId="2" fillId="0" borderId="0" xfId="39" applyFont="1" applyBorder="1" applyAlignment="1">
      <alignment wrapText="1"/>
      <protection/>
    </xf>
    <xf numFmtId="0" fontId="3" fillId="0" borderId="0" xfId="39" applyFont="1">
      <alignment/>
      <protection/>
    </xf>
    <xf numFmtId="0" fontId="3" fillId="0" borderId="0" xfId="39" applyFont="1" applyBorder="1">
      <alignment/>
      <protection/>
    </xf>
    <xf numFmtId="0" fontId="4" fillId="0" borderId="10" xfId="39" applyFont="1" applyBorder="1">
      <alignment/>
      <protection/>
    </xf>
    <xf numFmtId="0" fontId="4" fillId="0" borderId="11" xfId="39" applyFont="1" applyBorder="1" applyAlignment="1">
      <alignment wrapText="1"/>
      <protection/>
    </xf>
    <xf numFmtId="0" fontId="4" fillId="0" borderId="0" xfId="39" applyFont="1" applyBorder="1" applyAlignment="1">
      <alignment wrapText="1"/>
      <protection/>
    </xf>
    <xf numFmtId="0" fontId="5" fillId="0" borderId="12" xfId="39" applyFont="1" applyBorder="1">
      <alignment/>
      <protection/>
    </xf>
    <xf numFmtId="0" fontId="5" fillId="0" borderId="13" xfId="39" applyFont="1" applyBorder="1" applyAlignment="1">
      <alignment wrapText="1"/>
      <protection/>
    </xf>
    <xf numFmtId="0" fontId="5" fillId="0" borderId="0" xfId="39" applyFont="1" applyBorder="1" applyAlignment="1">
      <alignment wrapText="1"/>
      <protection/>
    </xf>
    <xf numFmtId="0" fontId="5" fillId="0" borderId="14" xfId="39" applyFont="1" applyBorder="1" applyAlignment="1">
      <alignment wrapText="1"/>
      <protection/>
    </xf>
    <xf numFmtId="0" fontId="5" fillId="0" borderId="15" xfId="39" applyFont="1" applyBorder="1" applyAlignment="1">
      <alignment wrapText="1"/>
      <protection/>
    </xf>
    <xf numFmtId="0" fontId="5" fillId="0" borderId="16" xfId="39" applyFont="1" applyBorder="1">
      <alignment/>
      <protection/>
    </xf>
    <xf numFmtId="0" fontId="5" fillId="0" borderId="17" xfId="39" applyFont="1" applyBorder="1" applyAlignment="1">
      <alignment wrapText="1"/>
      <protection/>
    </xf>
    <xf numFmtId="0" fontId="5" fillId="0" borderId="16" xfId="39" applyFont="1" applyBorder="1" applyAlignment="1">
      <alignment wrapText="1"/>
      <protection/>
    </xf>
    <xf numFmtId="0" fontId="2" fillId="0" borderId="16" xfId="39" applyFont="1" applyBorder="1">
      <alignment/>
      <protection/>
    </xf>
    <xf numFmtId="0" fontId="5" fillId="0" borderId="18" xfId="39" applyFont="1" applyBorder="1" applyAlignment="1">
      <alignment wrapText="1"/>
      <protection/>
    </xf>
    <xf numFmtId="0" fontId="5" fillId="0" borderId="19" xfId="39" applyFont="1" applyBorder="1" applyAlignment="1">
      <alignment wrapText="1"/>
      <protection/>
    </xf>
    <xf numFmtId="0" fontId="2" fillId="0" borderId="0" xfId="39" applyFont="1" applyBorder="1">
      <alignment/>
      <protection/>
    </xf>
    <xf numFmtId="0" fontId="3" fillId="0" borderId="20" xfId="39" applyFont="1" applyBorder="1">
      <alignment/>
      <protection/>
    </xf>
    <xf numFmtId="0" fontId="2" fillId="0" borderId="21" xfId="39" applyFont="1" applyBorder="1" applyAlignment="1">
      <alignment wrapText="1"/>
      <protection/>
    </xf>
    <xf numFmtId="0" fontId="6" fillId="0" borderId="10" xfId="39" applyFont="1" applyBorder="1">
      <alignment/>
      <protection/>
    </xf>
    <xf numFmtId="0" fontId="6" fillId="0" borderId="11" xfId="39" applyFont="1" applyBorder="1" applyAlignment="1">
      <alignment wrapText="1"/>
      <protection/>
    </xf>
    <xf numFmtId="0" fontId="7" fillId="0" borderId="14" xfId="39" applyBorder="1" applyAlignment="1">
      <alignment horizontal="left"/>
      <protection/>
    </xf>
    <xf numFmtId="0" fontId="7" fillId="0" borderId="15" xfId="39" applyBorder="1" applyAlignment="1">
      <alignment horizontal="left" wrapText="1"/>
      <protection/>
    </xf>
    <xf numFmtId="0" fontId="7" fillId="0" borderId="16" xfId="39" applyBorder="1" applyAlignment="1">
      <alignment horizontal="left"/>
      <protection/>
    </xf>
    <xf numFmtId="0" fontId="7" fillId="0" borderId="17" xfId="39" applyBorder="1" applyAlignment="1">
      <alignment horizontal="left" wrapText="1"/>
      <protection/>
    </xf>
    <xf numFmtId="0" fontId="2" fillId="0" borderId="17" xfId="39" applyFont="1" applyBorder="1" applyAlignment="1">
      <alignment wrapText="1"/>
      <protection/>
    </xf>
    <xf numFmtId="0" fontId="7" fillId="0" borderId="17" xfId="39" applyBorder="1" applyAlignment="1">
      <alignment wrapText="1"/>
      <protection/>
    </xf>
    <xf numFmtId="0" fontId="7" fillId="0" borderId="17" xfId="39" applyFont="1" applyBorder="1" applyAlignment="1">
      <alignment wrapText="1"/>
      <protection/>
    </xf>
    <xf numFmtId="0" fontId="8" fillId="0" borderId="17" xfId="39" applyFont="1" applyBorder="1" applyAlignment="1">
      <alignment wrapText="1"/>
      <protection/>
    </xf>
    <xf numFmtId="0" fontId="7" fillId="0" borderId="16" xfId="39" applyFont="1" applyBorder="1" applyAlignment="1">
      <alignment horizontal="left"/>
      <protection/>
    </xf>
    <xf numFmtId="0" fontId="2" fillId="0" borderId="16" xfId="39" applyFont="1" applyBorder="1" applyAlignment="1">
      <alignment horizontal="left"/>
      <protection/>
    </xf>
    <xf numFmtId="0" fontId="2" fillId="0" borderId="18" xfId="39" applyFont="1" applyBorder="1" applyAlignment="1">
      <alignment horizontal="left"/>
      <protection/>
    </xf>
    <xf numFmtId="0" fontId="2" fillId="0" borderId="19" xfId="39" applyFont="1" applyBorder="1" applyAlignment="1">
      <alignment wrapText="1"/>
      <protection/>
    </xf>
    <xf numFmtId="0" fontId="2" fillId="0" borderId="12" xfId="39" applyFont="1" applyBorder="1" applyAlignment="1">
      <alignment horizontal="left"/>
      <protection/>
    </xf>
    <xf numFmtId="0" fontId="4" fillId="0" borderId="13" xfId="39" applyFont="1" applyBorder="1" applyAlignment="1">
      <alignment wrapText="1"/>
      <protection/>
    </xf>
    <xf numFmtId="0" fontId="4" fillId="0" borderId="17" xfId="39" applyFont="1" applyBorder="1" applyAlignment="1">
      <alignment wrapText="1"/>
      <protection/>
    </xf>
    <xf numFmtId="0" fontId="5" fillId="0" borderId="18" xfId="39" applyFont="1" applyBorder="1">
      <alignment/>
      <protection/>
    </xf>
    <xf numFmtId="0" fontId="5" fillId="0" borderId="16" xfId="39" applyFont="1" applyBorder="1" applyAlignment="1">
      <alignment horizontal="left"/>
      <protection/>
    </xf>
    <xf numFmtId="0" fontId="5" fillId="0" borderId="0" xfId="39" applyFont="1" applyBorder="1">
      <alignment/>
      <protection/>
    </xf>
    <xf numFmtId="0" fontId="5" fillId="0" borderId="18" xfId="39" applyFont="1" applyBorder="1" applyAlignment="1">
      <alignment horizontal="left"/>
      <protection/>
    </xf>
    <xf numFmtId="0" fontId="9" fillId="0" borderId="0" xfId="70" applyAlignment="1" applyProtection="1">
      <alignment/>
      <protection/>
    </xf>
    <xf numFmtId="0" fontId="2" fillId="0" borderId="0" xfId="67" applyFont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vertical="center"/>
      <protection/>
    </xf>
    <xf numFmtId="0" fontId="2" fillId="0" borderId="0" xfId="67" applyFont="1" applyAlignment="1">
      <alignment vertical="center" wrapText="1"/>
      <protection/>
    </xf>
    <xf numFmtId="0" fontId="2" fillId="0" borderId="0" xfId="67" applyFont="1" applyAlignment="1">
      <alignment horizontal="left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2" fillId="33" borderId="0" xfId="67" applyFont="1" applyFill="1" applyAlignment="1">
      <alignment horizontal="left" vertical="center"/>
      <protection/>
    </xf>
    <xf numFmtId="0" fontId="2" fillId="0" borderId="0" xfId="67" applyFont="1" applyAlignment="1">
      <alignment vertical="center"/>
      <protection/>
    </xf>
    <xf numFmtId="0" fontId="61" fillId="33" borderId="22" xfId="64" applyFont="1" applyFill="1" applyBorder="1" applyAlignment="1" applyProtection="1">
      <alignment horizontal="center" vertical="center"/>
      <protection/>
    </xf>
    <xf numFmtId="0" fontId="62" fillId="34" borderId="23" xfId="67" applyFont="1" applyFill="1" applyBorder="1" applyAlignment="1">
      <alignment horizontal="left" vertical="center"/>
      <protection/>
    </xf>
    <xf numFmtId="0" fontId="62" fillId="34" borderId="24" xfId="67" applyFont="1" applyFill="1" applyBorder="1" applyAlignment="1">
      <alignment horizontal="left" vertical="center"/>
      <protection/>
    </xf>
    <xf numFmtId="0" fontId="10" fillId="35" borderId="25" xfId="67" applyFont="1" applyFill="1" applyBorder="1" applyAlignment="1">
      <alignment horizontal="left" vertical="center"/>
      <protection/>
    </xf>
    <xf numFmtId="180" fontId="10" fillId="35" borderId="26" xfId="67" applyNumberFormat="1" applyFont="1" applyFill="1" applyBorder="1" applyAlignment="1">
      <alignment horizontal="left" vertical="center"/>
      <protection/>
    </xf>
    <xf numFmtId="14" fontId="13" fillId="0" borderId="22" xfId="67" applyNumberFormat="1" applyFont="1" applyFill="1" applyBorder="1" applyAlignment="1" applyProtection="1">
      <alignment horizontal="left" vertical="center"/>
      <protection hidden="1"/>
    </xf>
    <xf numFmtId="180" fontId="10" fillId="35" borderId="25" xfId="67" applyNumberFormat="1" applyFont="1" applyFill="1" applyBorder="1" applyAlignment="1">
      <alignment horizontal="left" vertical="center"/>
      <protection/>
    </xf>
    <xf numFmtId="0" fontId="10" fillId="35" borderId="27" xfId="67" applyFont="1" applyFill="1" applyBorder="1" applyAlignment="1">
      <alignment horizontal="center" vertical="center"/>
      <protection/>
    </xf>
    <xf numFmtId="0" fontId="13" fillId="0" borderId="28" xfId="67" applyFont="1" applyFill="1" applyBorder="1" applyAlignment="1">
      <alignment horizontal="left" vertical="center"/>
      <protection/>
    </xf>
    <xf numFmtId="0" fontId="10" fillId="35" borderId="29" xfId="67" applyFont="1" applyFill="1" applyBorder="1" applyAlignment="1">
      <alignment horizontal="left" vertical="center"/>
      <protection/>
    </xf>
    <xf numFmtId="180" fontId="10" fillId="35" borderId="30" xfId="67" applyNumberFormat="1" applyFont="1" applyFill="1" applyBorder="1" applyAlignment="1">
      <alignment horizontal="left" vertical="center"/>
      <protection/>
    </xf>
    <xf numFmtId="0" fontId="13" fillId="0" borderId="31" xfId="67" applyFont="1" applyFill="1" applyBorder="1" applyAlignment="1" applyProtection="1">
      <alignment horizontal="left" vertical="center"/>
      <protection hidden="1"/>
    </xf>
    <xf numFmtId="0" fontId="10" fillId="35" borderId="24" xfId="67" applyFont="1" applyFill="1" applyBorder="1" applyAlignment="1">
      <alignment horizontal="center" vertical="center"/>
      <protection/>
    </xf>
    <xf numFmtId="0" fontId="13" fillId="0" borderId="31" xfId="67" applyFont="1" applyFill="1" applyBorder="1" applyAlignment="1">
      <alignment horizontal="left" vertical="center"/>
      <protection/>
    </xf>
    <xf numFmtId="0" fontId="10" fillId="36" borderId="32" xfId="67" applyFont="1" applyFill="1" applyBorder="1" applyAlignment="1">
      <alignment horizontal="left" vertical="center"/>
      <protection/>
    </xf>
    <xf numFmtId="180" fontId="10" fillId="36" borderId="33" xfId="67" applyNumberFormat="1" applyFont="1" applyFill="1" applyBorder="1" applyAlignment="1">
      <alignment horizontal="left" vertical="center"/>
      <protection/>
    </xf>
    <xf numFmtId="0" fontId="13" fillId="0" borderId="34" xfId="67" applyFont="1" applyFill="1" applyBorder="1" applyAlignment="1">
      <alignment horizontal="left" vertical="center"/>
      <protection/>
    </xf>
    <xf numFmtId="0" fontId="10" fillId="36" borderId="35" xfId="67" applyFont="1" applyFill="1" applyBorder="1" applyAlignment="1">
      <alignment horizontal="left" vertical="center"/>
      <protection/>
    </xf>
    <xf numFmtId="0" fontId="13" fillId="0" borderId="35" xfId="67" applyFont="1" applyFill="1" applyBorder="1" applyAlignment="1">
      <alignment horizontal="left" vertical="center"/>
      <protection/>
    </xf>
    <xf numFmtId="0" fontId="10" fillId="0" borderId="36" xfId="67" applyFont="1" applyFill="1" applyBorder="1" applyAlignment="1">
      <alignment vertical="center"/>
      <protection/>
    </xf>
    <xf numFmtId="180" fontId="10" fillId="36" borderId="0" xfId="67" applyNumberFormat="1" applyFont="1" applyFill="1" applyBorder="1" applyAlignment="1">
      <alignment horizontal="left" vertical="center"/>
      <protection/>
    </xf>
    <xf numFmtId="0" fontId="10" fillId="36" borderId="0" xfId="67" applyFont="1" applyFill="1" applyBorder="1" applyAlignment="1">
      <alignment vertical="center"/>
      <protection/>
    </xf>
    <xf numFmtId="0" fontId="10" fillId="36" borderId="37" xfId="67" applyFont="1" applyFill="1" applyBorder="1" applyAlignment="1">
      <alignment horizontal="left" vertical="center"/>
      <protection/>
    </xf>
    <xf numFmtId="180" fontId="10" fillId="36" borderId="38" xfId="67" applyNumberFormat="1" applyFont="1" applyFill="1" applyBorder="1" applyAlignment="1">
      <alignment horizontal="left" vertical="center"/>
      <protection/>
    </xf>
    <xf numFmtId="0" fontId="13" fillId="0" borderId="39" xfId="67" applyFont="1" applyFill="1" applyBorder="1" applyAlignment="1">
      <alignment horizontal="left" vertical="center"/>
      <protection/>
    </xf>
    <xf numFmtId="0" fontId="10" fillId="0" borderId="38" xfId="67" applyFont="1" applyFill="1" applyBorder="1" applyAlignment="1">
      <alignment horizontal="left" vertical="center"/>
      <protection/>
    </xf>
    <xf numFmtId="0" fontId="10" fillId="0" borderId="38" xfId="67" applyFont="1" applyFill="1" applyBorder="1" applyAlignment="1">
      <alignment vertical="center"/>
      <protection/>
    </xf>
    <xf numFmtId="180" fontId="10" fillId="0" borderId="38" xfId="67" applyNumberFormat="1" applyFont="1" applyFill="1" applyBorder="1" applyAlignment="1">
      <alignment horizontal="left" vertical="center"/>
      <protection/>
    </xf>
    <xf numFmtId="0" fontId="10" fillId="0" borderId="22" xfId="67" applyFont="1" applyFill="1" applyBorder="1" applyAlignment="1">
      <alignment horizontal="center" vertical="center"/>
      <protection/>
    </xf>
    <xf numFmtId="0" fontId="10" fillId="36" borderId="40" xfId="67" applyFont="1" applyFill="1" applyBorder="1" applyAlignment="1">
      <alignment horizontal="left" vertical="center"/>
      <protection/>
    </xf>
    <xf numFmtId="180" fontId="10" fillId="36" borderId="24" xfId="67" applyNumberFormat="1" applyFont="1" applyFill="1" applyBorder="1" applyAlignment="1">
      <alignment horizontal="left" vertical="center"/>
      <protection/>
    </xf>
    <xf numFmtId="0" fontId="10" fillId="36" borderId="41" xfId="67" applyFont="1" applyFill="1" applyBorder="1" applyAlignment="1">
      <alignment vertical="center"/>
      <protection/>
    </xf>
    <xf numFmtId="0" fontId="13" fillId="0" borderId="42" xfId="67" applyFont="1" applyFill="1" applyBorder="1" applyAlignment="1">
      <alignment horizontal="left" vertical="center"/>
      <protection/>
    </xf>
    <xf numFmtId="0" fontId="10" fillId="0" borderId="43" xfId="67" applyFont="1" applyFill="1" applyBorder="1" applyAlignment="1">
      <alignment vertical="center"/>
      <protection/>
    </xf>
    <xf numFmtId="0" fontId="10" fillId="36" borderId="39" xfId="67" applyFont="1" applyFill="1" applyBorder="1" applyAlignment="1">
      <alignment vertical="center"/>
      <protection/>
    </xf>
    <xf numFmtId="0" fontId="10" fillId="36" borderId="44" xfId="67" applyFont="1" applyFill="1" applyBorder="1" applyAlignment="1">
      <alignment vertical="center"/>
      <protection/>
    </xf>
    <xf numFmtId="0" fontId="62" fillId="34" borderId="45" xfId="67" applyFont="1" applyFill="1" applyBorder="1" applyAlignment="1">
      <alignment horizontal="left" vertical="center"/>
      <protection/>
    </xf>
    <xf numFmtId="0" fontId="62" fillId="34" borderId="0" xfId="67" applyFont="1" applyFill="1" applyBorder="1" applyAlignment="1">
      <alignment horizontal="left" vertical="center"/>
      <protection/>
    </xf>
    <xf numFmtId="0" fontId="10" fillId="35" borderId="39" xfId="67" applyFont="1" applyFill="1" applyBorder="1" applyAlignment="1">
      <alignment horizontal="left" vertical="center"/>
      <protection/>
    </xf>
    <xf numFmtId="180" fontId="10" fillId="35" borderId="38" xfId="67" applyNumberFormat="1" applyFont="1" applyFill="1" applyBorder="1" applyAlignment="1">
      <alignment horizontal="left" vertical="center"/>
      <protection/>
    </xf>
    <xf numFmtId="0" fontId="10" fillId="35" borderId="38" xfId="67" applyFont="1" applyFill="1" applyBorder="1" applyAlignment="1">
      <alignment vertical="center"/>
      <protection/>
    </xf>
    <xf numFmtId="0" fontId="10" fillId="35" borderId="27" xfId="67" applyFont="1" applyFill="1" applyBorder="1" applyAlignment="1">
      <alignment vertical="center"/>
      <protection/>
    </xf>
    <xf numFmtId="0" fontId="10" fillId="35" borderId="26" xfId="67" applyFont="1" applyFill="1" applyBorder="1" applyAlignment="1">
      <alignment vertical="center"/>
      <protection/>
    </xf>
    <xf numFmtId="0" fontId="10" fillId="35" borderId="38" xfId="67" applyFont="1" applyFill="1" applyBorder="1" applyAlignment="1">
      <alignment horizontal="left" vertical="center"/>
      <protection/>
    </xf>
    <xf numFmtId="0" fontId="10" fillId="35" borderId="38" xfId="67" applyFont="1" applyFill="1" applyBorder="1" applyAlignment="1">
      <alignment horizontal="center" vertical="center"/>
      <protection/>
    </xf>
    <xf numFmtId="0" fontId="13" fillId="0" borderId="46" xfId="67" applyFont="1" applyFill="1" applyBorder="1" applyAlignment="1">
      <alignment horizontal="left" vertical="center"/>
      <protection/>
    </xf>
    <xf numFmtId="0" fontId="10" fillId="35" borderId="44" xfId="67" applyFont="1" applyFill="1" applyBorder="1" applyAlignment="1">
      <alignment vertical="center"/>
      <protection/>
    </xf>
    <xf numFmtId="0" fontId="13" fillId="0" borderId="44" xfId="67" applyFont="1" applyFill="1" applyBorder="1" applyAlignment="1">
      <alignment horizontal="left" vertical="center"/>
      <protection/>
    </xf>
    <xf numFmtId="0" fontId="10" fillId="0" borderId="0" xfId="67" applyFont="1" applyFill="1" applyBorder="1" applyAlignment="1">
      <alignment horizontal="left" vertical="center"/>
      <protection/>
    </xf>
    <xf numFmtId="180" fontId="2" fillId="0" borderId="0" xfId="67" applyNumberFormat="1" applyFont="1" applyFill="1" applyBorder="1" applyAlignment="1">
      <alignment horizontal="left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2" fillId="35" borderId="28" xfId="67" applyFont="1" applyFill="1" applyBorder="1" applyAlignment="1">
      <alignment horizontal="center"/>
      <protection/>
    </xf>
    <xf numFmtId="0" fontId="2" fillId="35" borderId="38" xfId="67" applyFont="1" applyFill="1" applyBorder="1" applyAlignment="1">
      <alignment vertical="center" wrapText="1"/>
      <protection/>
    </xf>
    <xf numFmtId="0" fontId="2" fillId="35" borderId="38" xfId="67" applyFont="1" applyFill="1" applyBorder="1" applyAlignment="1">
      <alignment horizontal="center" vertical="center"/>
      <protection/>
    </xf>
    <xf numFmtId="0" fontId="2" fillId="35" borderId="28" xfId="67" applyFont="1" applyFill="1" applyBorder="1" applyAlignment="1">
      <alignment horizontal="center" vertical="center"/>
      <protection/>
    </xf>
    <xf numFmtId="0" fontId="2" fillId="35" borderId="47" xfId="67" applyFont="1" applyFill="1" applyBorder="1" applyAlignment="1">
      <alignment horizontal="center" vertical="center"/>
      <protection/>
    </xf>
    <xf numFmtId="0" fontId="2" fillId="35" borderId="33" xfId="67" applyFont="1" applyFill="1" applyBorder="1" applyAlignment="1">
      <alignment horizontal="center" vertical="center"/>
      <protection/>
    </xf>
    <xf numFmtId="0" fontId="2" fillId="35" borderId="34" xfId="67" applyFont="1" applyFill="1" applyBorder="1" applyAlignment="1">
      <alignment horizontal="center" vertical="center"/>
      <protection/>
    </xf>
    <xf numFmtId="0" fontId="2" fillId="35" borderId="46" xfId="67" applyFont="1" applyFill="1" applyBorder="1" applyAlignment="1">
      <alignment vertical="center" wrapText="1"/>
      <protection/>
    </xf>
    <xf numFmtId="0" fontId="2" fillId="35" borderId="47" xfId="67" applyFont="1" applyFill="1" applyBorder="1" applyAlignment="1">
      <alignment horizontal="center" vertical="center" wrapText="1"/>
      <protection/>
    </xf>
    <xf numFmtId="0" fontId="2" fillId="35" borderId="33" xfId="67" applyFont="1" applyFill="1" applyBorder="1" applyAlignment="1">
      <alignment horizontal="center" vertical="center" wrapText="1"/>
      <protection/>
    </xf>
    <xf numFmtId="0" fontId="2" fillId="33" borderId="22" xfId="67" applyFont="1" applyFill="1" applyBorder="1" applyAlignment="1">
      <alignment horizontal="center" vertical="center"/>
      <protection/>
    </xf>
    <xf numFmtId="0" fontId="2" fillId="33" borderId="28" xfId="67" applyFont="1" applyFill="1" applyBorder="1" applyAlignment="1">
      <alignment horizontal="center" vertical="center" wrapText="1"/>
      <protection/>
    </xf>
    <xf numFmtId="0" fontId="14" fillId="33" borderId="28" xfId="67" applyFont="1" applyFill="1" applyBorder="1" applyAlignment="1">
      <alignment horizontal="center" vertical="center"/>
      <protection/>
    </xf>
    <xf numFmtId="0" fontId="2" fillId="33" borderId="28" xfId="67" applyFont="1" applyFill="1" applyBorder="1" applyAlignment="1">
      <alignment horizontal="center" vertical="center"/>
      <protection/>
    </xf>
    <xf numFmtId="182" fontId="2" fillId="33" borderId="28" xfId="67" applyNumberFormat="1" applyFont="1" applyFill="1" applyBorder="1" applyAlignment="1">
      <alignment horizontal="center" vertical="center" wrapText="1"/>
      <protection/>
    </xf>
    <xf numFmtId="0" fontId="2" fillId="0" borderId="47" xfId="67" applyFont="1" applyBorder="1" applyAlignment="1">
      <alignment horizontal="center" vertical="center"/>
      <protection/>
    </xf>
    <xf numFmtId="0" fontId="2" fillId="33" borderId="47" xfId="67" applyFont="1" applyFill="1" applyBorder="1" applyAlignment="1">
      <alignment horizontal="center" vertical="center"/>
      <protection/>
    </xf>
    <xf numFmtId="0" fontId="2" fillId="33" borderId="34" xfId="67" applyFont="1" applyFill="1" applyBorder="1" applyAlignment="1">
      <alignment horizontal="center" vertical="center" wrapText="1"/>
      <protection/>
    </xf>
    <xf numFmtId="0" fontId="2" fillId="33" borderId="34" xfId="67" applyFont="1" applyFill="1" applyBorder="1" applyAlignment="1">
      <alignment horizontal="center" vertical="center"/>
      <protection/>
    </xf>
    <xf numFmtId="182" fontId="2" fillId="33" borderId="34" xfId="67" applyNumberFormat="1" applyFont="1" applyFill="1" applyBorder="1" applyAlignment="1">
      <alignment horizontal="center" vertical="center" wrapText="1"/>
      <protection/>
    </xf>
    <xf numFmtId="0" fontId="2" fillId="0" borderId="47" xfId="67" applyFont="1" applyFill="1" applyBorder="1" applyAlignment="1">
      <alignment horizontal="center" vertical="center"/>
      <protection/>
    </xf>
    <xf numFmtId="0" fontId="2" fillId="0" borderId="22" xfId="67" applyFont="1" applyFill="1" applyBorder="1" applyAlignment="1">
      <alignment horizontal="center" vertical="center"/>
      <protection/>
    </xf>
    <xf numFmtId="0" fontId="2" fillId="33" borderId="47" xfId="67" applyFont="1" applyFill="1" applyBorder="1" applyAlignment="1">
      <alignment horizontal="center" vertical="center" wrapText="1"/>
      <protection/>
    </xf>
    <xf numFmtId="182" fontId="2" fillId="33" borderId="47" xfId="67" applyNumberFormat="1" applyFont="1" applyFill="1" applyBorder="1" applyAlignment="1">
      <alignment horizontal="center" vertical="center" wrapText="1"/>
      <protection/>
    </xf>
    <xf numFmtId="0" fontId="2" fillId="0" borderId="28" xfId="67" applyFont="1" applyFill="1" applyBorder="1" applyAlignment="1">
      <alignment horizontal="center" vertical="center" wrapText="1"/>
      <protection/>
    </xf>
    <xf numFmtId="0" fontId="14" fillId="0" borderId="28" xfId="67" applyFont="1" applyFill="1" applyBorder="1" applyAlignment="1">
      <alignment horizontal="center" vertical="center"/>
      <protection/>
    </xf>
    <xf numFmtId="0" fontId="2" fillId="0" borderId="28" xfId="67" applyFont="1" applyFill="1" applyBorder="1" applyAlignment="1">
      <alignment horizontal="center" vertical="center"/>
      <protection/>
    </xf>
    <xf numFmtId="182" fontId="2" fillId="0" borderId="28" xfId="67" applyNumberFormat="1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 wrapText="1"/>
      <protection/>
    </xf>
    <xf numFmtId="0" fontId="2" fillId="0" borderId="34" xfId="67" applyFont="1" applyFill="1" applyBorder="1" applyAlignment="1">
      <alignment horizontal="center" vertical="center"/>
      <protection/>
    </xf>
    <xf numFmtId="182" fontId="2" fillId="0" borderId="34" xfId="67" applyNumberFormat="1" applyFont="1" applyFill="1" applyBorder="1" applyAlignment="1">
      <alignment horizontal="center" vertical="center"/>
      <protection/>
    </xf>
    <xf numFmtId="182" fontId="2" fillId="0" borderId="47" xfId="67" applyNumberFormat="1" applyFont="1" applyFill="1" applyBorder="1" applyAlignment="1">
      <alignment horizontal="center" vertical="center"/>
      <protection/>
    </xf>
    <xf numFmtId="182" fontId="2" fillId="33" borderId="28" xfId="67" applyNumberFormat="1" applyFont="1" applyFill="1" applyBorder="1" applyAlignment="1">
      <alignment horizontal="center" vertical="center"/>
      <protection/>
    </xf>
    <xf numFmtId="182" fontId="2" fillId="33" borderId="47" xfId="67" applyNumberFormat="1" applyFont="1" applyFill="1" applyBorder="1" applyAlignment="1">
      <alignment horizontal="center" vertical="center"/>
      <protection/>
    </xf>
    <xf numFmtId="0" fontId="14" fillId="33" borderId="28" xfId="67" applyFont="1" applyFill="1" applyBorder="1" applyAlignment="1">
      <alignment horizontal="center" vertical="center" wrapText="1"/>
      <protection/>
    </xf>
    <xf numFmtId="182" fontId="2" fillId="33" borderId="34" xfId="67" applyNumberFormat="1" applyFont="1" applyFill="1" applyBorder="1" applyAlignment="1">
      <alignment horizontal="center" vertical="center"/>
      <protection/>
    </xf>
    <xf numFmtId="0" fontId="14" fillId="33" borderId="47" xfId="67" applyFont="1" applyFill="1" applyBorder="1" applyAlignment="1">
      <alignment horizontal="center" vertical="center"/>
      <protection/>
    </xf>
    <xf numFmtId="0" fontId="2" fillId="0" borderId="28" xfId="67" applyFont="1" applyBorder="1" applyAlignment="1">
      <alignment horizontal="center" vertical="center"/>
      <protection/>
    </xf>
    <xf numFmtId="183" fontId="2" fillId="33" borderId="28" xfId="67" applyNumberFormat="1" applyFont="1" applyFill="1" applyBorder="1" applyAlignment="1">
      <alignment horizontal="center" vertical="center"/>
      <protection/>
    </xf>
    <xf numFmtId="0" fontId="2" fillId="0" borderId="22" xfId="67" applyFont="1" applyBorder="1" applyAlignment="1">
      <alignment horizontal="center" vertical="center"/>
      <protection/>
    </xf>
    <xf numFmtId="183" fontId="2" fillId="33" borderId="47" xfId="67" applyNumberFormat="1" applyFont="1" applyFill="1" applyBorder="1" applyAlignment="1">
      <alignment horizontal="center" vertical="center"/>
      <protection/>
    </xf>
    <xf numFmtId="0" fontId="2" fillId="36" borderId="22" xfId="67" applyFont="1" applyFill="1" applyBorder="1" applyAlignment="1">
      <alignment vertical="center"/>
      <protection/>
    </xf>
    <xf numFmtId="183" fontId="2" fillId="0" borderId="0" xfId="67" applyNumberFormat="1" applyFont="1" applyAlignment="1">
      <alignment vertical="center"/>
      <protection/>
    </xf>
    <xf numFmtId="0" fontId="2" fillId="35" borderId="22" xfId="67" applyFont="1" applyFill="1" applyBorder="1" applyAlignment="1">
      <alignment vertical="center"/>
      <protection/>
    </xf>
    <xf numFmtId="0" fontId="13" fillId="0" borderId="25" xfId="67" applyFont="1" applyFill="1" applyBorder="1" applyAlignment="1">
      <alignment horizontal="left" vertical="center"/>
      <protection/>
    </xf>
    <xf numFmtId="0" fontId="10" fillId="0" borderId="26" xfId="67" applyFont="1" applyFill="1" applyBorder="1" applyAlignment="1">
      <alignment vertical="center"/>
      <protection/>
    </xf>
    <xf numFmtId="0" fontId="10" fillId="35" borderId="27" xfId="67" applyFont="1" applyFill="1" applyBorder="1" applyAlignment="1">
      <alignment horizontal="left" vertical="center"/>
      <protection/>
    </xf>
    <xf numFmtId="0" fontId="13" fillId="0" borderId="29" xfId="67" applyFont="1" applyFill="1" applyBorder="1" applyAlignment="1">
      <alignment horizontal="left" vertical="center"/>
      <protection/>
    </xf>
    <xf numFmtId="0" fontId="10" fillId="0" borderId="30" xfId="67" applyFont="1" applyFill="1" applyBorder="1" applyAlignment="1">
      <alignment vertical="center"/>
      <protection/>
    </xf>
    <xf numFmtId="0" fontId="10" fillId="0" borderId="36" xfId="67" applyFont="1" applyFill="1" applyBorder="1" applyAlignment="1">
      <alignment horizontal="left" vertical="center"/>
      <protection/>
    </xf>
    <xf numFmtId="0" fontId="13" fillId="0" borderId="48" xfId="67" applyFont="1" applyFill="1" applyBorder="1" applyAlignment="1">
      <alignment horizontal="left" vertical="center"/>
      <protection/>
    </xf>
    <xf numFmtId="0" fontId="10" fillId="36" borderId="42" xfId="67" applyFont="1" applyFill="1" applyBorder="1" applyAlignment="1">
      <alignment vertical="center"/>
      <protection/>
    </xf>
    <xf numFmtId="0" fontId="10" fillId="36" borderId="43" xfId="67" applyFont="1" applyFill="1" applyBorder="1" applyAlignment="1">
      <alignment horizontal="center" vertical="center"/>
      <protection/>
    </xf>
    <xf numFmtId="0" fontId="13" fillId="0" borderId="22" xfId="67" applyFont="1" applyFill="1" applyBorder="1" applyAlignment="1">
      <alignment horizontal="center" vertical="center"/>
      <protection/>
    </xf>
    <xf numFmtId="0" fontId="10" fillId="35" borderId="25" xfId="67" applyFont="1" applyFill="1" applyBorder="1" applyAlignment="1">
      <alignment vertical="center"/>
      <protection/>
    </xf>
    <xf numFmtId="0" fontId="10" fillId="35" borderId="26" xfId="67" applyFont="1" applyFill="1" applyBorder="1" applyAlignment="1">
      <alignment horizontal="center" vertical="center"/>
      <protection/>
    </xf>
    <xf numFmtId="0" fontId="10" fillId="35" borderId="28" xfId="67" applyFont="1" applyFill="1" applyBorder="1" applyAlignment="1">
      <alignment horizontal="left" vertical="center"/>
      <protection/>
    </xf>
    <xf numFmtId="0" fontId="10" fillId="35" borderId="39" xfId="67" applyFont="1" applyFill="1" applyBorder="1" applyAlignment="1">
      <alignment vertical="center"/>
      <protection/>
    </xf>
    <xf numFmtId="0" fontId="13" fillId="0" borderId="38" xfId="67" applyFont="1" applyFill="1" applyBorder="1" applyAlignment="1">
      <alignment horizontal="left" vertical="center"/>
      <protection/>
    </xf>
    <xf numFmtId="0" fontId="10" fillId="0" borderId="38" xfId="67" applyFont="1" applyFill="1" applyBorder="1" applyAlignment="1">
      <alignment horizontal="center" vertical="center"/>
      <protection/>
    </xf>
    <xf numFmtId="0" fontId="2" fillId="35" borderId="28" xfId="67" applyFont="1" applyFill="1" applyBorder="1" applyAlignment="1">
      <alignment horizontal="left" vertical="center"/>
      <protection/>
    </xf>
    <xf numFmtId="0" fontId="2" fillId="35" borderId="28" xfId="67" applyFont="1" applyFill="1" applyBorder="1" applyAlignment="1">
      <alignment horizontal="center" vertical="center" wrapText="1"/>
      <protection/>
    </xf>
    <xf numFmtId="0" fontId="14" fillId="35" borderId="28" xfId="67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35" borderId="46" xfId="67" applyFont="1" applyFill="1" applyBorder="1" applyAlignment="1">
      <alignment horizontal="center" vertical="center" wrapText="1"/>
      <protection/>
    </xf>
    <xf numFmtId="38" fontId="2" fillId="33" borderId="22" xfId="67" applyNumberFormat="1" applyFont="1" applyFill="1" applyBorder="1" applyAlignment="1">
      <alignment horizontal="center" vertical="center"/>
      <protection/>
    </xf>
    <xf numFmtId="184" fontId="2" fillId="33" borderId="22" xfId="67" applyNumberFormat="1" applyFont="1" applyFill="1" applyBorder="1" applyAlignment="1">
      <alignment horizontal="center" vertical="center"/>
      <protection/>
    </xf>
    <xf numFmtId="10" fontId="2" fillId="33" borderId="22" xfId="67" applyNumberFormat="1" applyFont="1" applyFill="1" applyBorder="1" applyAlignment="1">
      <alignment horizontal="center" vertical="center"/>
      <protection/>
    </xf>
    <xf numFmtId="185" fontId="2" fillId="0" borderId="0" xfId="67" applyNumberFormat="1" applyFont="1" applyFill="1" applyBorder="1" applyAlignment="1">
      <alignment horizontal="center" vertical="center"/>
      <protection/>
    </xf>
    <xf numFmtId="10" fontId="2" fillId="0" borderId="0" xfId="67" applyNumberFormat="1" applyFont="1" applyFill="1" applyBorder="1" applyAlignment="1">
      <alignment horizontal="left" vertical="center"/>
      <protection/>
    </xf>
    <xf numFmtId="184" fontId="2" fillId="0" borderId="22" xfId="67" applyNumberFormat="1" applyFont="1" applyFill="1" applyBorder="1" applyAlignment="1">
      <alignment horizontal="center" vertical="center"/>
      <protection/>
    </xf>
    <xf numFmtId="184" fontId="2" fillId="33" borderId="47" xfId="67" applyNumberFormat="1" applyFont="1" applyFill="1" applyBorder="1" applyAlignment="1">
      <alignment horizontal="center" vertical="center"/>
      <protection/>
    </xf>
    <xf numFmtId="185" fontId="2" fillId="33" borderId="0" xfId="67" applyNumberFormat="1" applyFont="1" applyFill="1" applyBorder="1" applyAlignment="1">
      <alignment horizontal="center" vertical="center"/>
      <protection/>
    </xf>
    <xf numFmtId="10" fontId="2" fillId="33" borderId="0" xfId="67" applyNumberFormat="1" applyFont="1" applyFill="1" applyBorder="1" applyAlignment="1">
      <alignment horizontal="left" vertical="center"/>
      <protection/>
    </xf>
    <xf numFmtId="0" fontId="10" fillId="0" borderId="27" xfId="67" applyFont="1" applyFill="1" applyBorder="1" applyAlignment="1">
      <alignment vertical="center"/>
      <protection/>
    </xf>
    <xf numFmtId="0" fontId="10" fillId="0" borderId="44" xfId="67" applyFont="1" applyFill="1" applyBorder="1" applyAlignment="1">
      <alignment vertical="center"/>
      <protection/>
    </xf>
    <xf numFmtId="186" fontId="13" fillId="0" borderId="25" xfId="67" applyNumberFormat="1" applyFont="1" applyFill="1" applyBorder="1" applyAlignment="1">
      <alignment horizontal="left" vertical="center"/>
      <protection/>
    </xf>
    <xf numFmtId="0" fontId="62" fillId="34" borderId="36" xfId="67" applyFont="1" applyFill="1" applyBorder="1" applyAlignment="1">
      <alignment horizontal="left" vertical="center"/>
      <protection/>
    </xf>
    <xf numFmtId="0" fontId="10" fillId="0" borderId="49" xfId="67" applyFont="1" applyFill="1" applyBorder="1" applyAlignment="1">
      <alignment vertical="center"/>
      <protection/>
    </xf>
    <xf numFmtId="0" fontId="10" fillId="0" borderId="49" xfId="67" applyFont="1" applyFill="1" applyBorder="1" applyAlignment="1">
      <alignment horizontal="left" vertical="center"/>
      <protection/>
    </xf>
    <xf numFmtId="0" fontId="10" fillId="0" borderId="33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2" fillId="0" borderId="0" xfId="67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left" vertical="center" shrinkToFit="1"/>
      <protection/>
    </xf>
    <xf numFmtId="14" fontId="2" fillId="0" borderId="0" xfId="67" applyNumberFormat="1" applyFont="1" applyFill="1" applyBorder="1" applyAlignment="1">
      <alignment horizontal="left" vertical="center" shrinkToFit="1"/>
      <protection/>
    </xf>
    <xf numFmtId="0" fontId="2" fillId="0" borderId="0" xfId="67" applyFont="1" applyAlignment="1">
      <alignment horizontal="center" vertical="center"/>
      <protection/>
    </xf>
    <xf numFmtId="0" fontId="61" fillId="33" borderId="28" xfId="64" applyFont="1" applyFill="1" applyBorder="1" applyAlignment="1" applyProtection="1">
      <alignment horizontal="center" vertical="center"/>
      <protection/>
    </xf>
    <xf numFmtId="14" fontId="10" fillId="0" borderId="22" xfId="67" applyNumberFormat="1" applyFont="1" applyFill="1" applyBorder="1" applyAlignment="1">
      <alignment horizontal="left" vertical="center"/>
      <protection/>
    </xf>
    <xf numFmtId="0" fontId="10" fillId="0" borderId="28" xfId="67" applyFont="1" applyFill="1" applyBorder="1" applyAlignment="1">
      <alignment vertical="center"/>
      <protection/>
    </xf>
    <xf numFmtId="0" fontId="10" fillId="0" borderId="22" xfId="67" applyFont="1" applyFill="1" applyBorder="1" applyAlignment="1">
      <alignment horizontal="left" vertical="center" wrapText="1"/>
      <protection/>
    </xf>
    <xf numFmtId="0" fontId="10" fillId="0" borderId="31" xfId="67" applyFont="1" applyFill="1" applyBorder="1" applyAlignment="1">
      <alignment horizontal="left" vertical="center"/>
      <protection/>
    </xf>
    <xf numFmtId="0" fontId="10" fillId="0" borderId="22" xfId="67" applyFont="1" applyFill="1" applyBorder="1" applyAlignment="1">
      <alignment horizontal="left" vertical="center"/>
      <protection/>
    </xf>
    <xf numFmtId="0" fontId="10" fillId="36" borderId="0" xfId="67" applyFont="1" applyFill="1" applyBorder="1" applyAlignment="1">
      <alignment horizontal="left" vertical="center"/>
      <protection/>
    </xf>
    <xf numFmtId="0" fontId="10" fillId="0" borderId="35" xfId="67" applyFont="1" applyFill="1" applyBorder="1" applyAlignment="1">
      <alignment horizontal="left" vertical="center"/>
      <protection/>
    </xf>
    <xf numFmtId="0" fontId="10" fillId="33" borderId="22" xfId="67" applyFont="1" applyFill="1" applyBorder="1" applyAlignment="1">
      <alignment horizontal="left" vertical="center"/>
      <protection/>
    </xf>
    <xf numFmtId="0" fontId="10" fillId="33" borderId="38" xfId="67" applyFont="1" applyFill="1" applyBorder="1" applyAlignment="1">
      <alignment horizontal="left" vertical="center"/>
      <protection/>
    </xf>
    <xf numFmtId="180" fontId="10" fillId="33" borderId="38" xfId="67" applyNumberFormat="1" applyFont="1" applyFill="1" applyBorder="1" applyAlignment="1">
      <alignment horizontal="left" vertical="center"/>
      <protection/>
    </xf>
    <xf numFmtId="0" fontId="10" fillId="36" borderId="41" xfId="67" applyFont="1" applyFill="1" applyBorder="1" applyAlignment="1">
      <alignment horizontal="left" vertical="center"/>
      <protection/>
    </xf>
    <xf numFmtId="0" fontId="10" fillId="0" borderId="42" xfId="67" applyFont="1" applyFill="1" applyBorder="1" applyAlignment="1">
      <alignment horizontal="left" vertical="center"/>
      <protection/>
    </xf>
    <xf numFmtId="0" fontId="10" fillId="0" borderId="43" xfId="67" applyFont="1" applyFill="1" applyBorder="1" applyAlignment="1">
      <alignment horizontal="left" vertical="center"/>
      <protection/>
    </xf>
    <xf numFmtId="0" fontId="10" fillId="36" borderId="42" xfId="67" applyFont="1" applyFill="1" applyBorder="1" applyAlignment="1">
      <alignment horizontal="left" vertical="center"/>
      <protection/>
    </xf>
    <xf numFmtId="0" fontId="62" fillId="34" borderId="22" xfId="67" applyFont="1" applyFill="1" applyBorder="1" applyAlignment="1">
      <alignment horizontal="left" vertical="center"/>
      <protection/>
    </xf>
    <xf numFmtId="0" fontId="15" fillId="33" borderId="39" xfId="67" applyFont="1" applyFill="1" applyBorder="1" applyAlignment="1">
      <alignment horizontal="left" vertical="center"/>
      <protection/>
    </xf>
    <xf numFmtId="0" fontId="10" fillId="35" borderId="44" xfId="67" applyFont="1" applyFill="1" applyBorder="1" applyAlignment="1">
      <alignment horizontal="left" vertical="center"/>
      <protection/>
    </xf>
    <xf numFmtId="0" fontId="10" fillId="33" borderId="28" xfId="67" applyFont="1" applyFill="1" applyBorder="1" applyAlignment="1">
      <alignment horizontal="left" vertical="center"/>
      <protection/>
    </xf>
    <xf numFmtId="0" fontId="10" fillId="33" borderId="46" xfId="67" applyFont="1" applyFill="1" applyBorder="1" applyAlignment="1">
      <alignment horizontal="left" vertical="center"/>
      <protection/>
    </xf>
    <xf numFmtId="0" fontId="10" fillId="35" borderId="22" xfId="67" applyFont="1" applyFill="1" applyBorder="1" applyAlignment="1">
      <alignment horizontal="left" vertical="center"/>
      <protection/>
    </xf>
    <xf numFmtId="0" fontId="2" fillId="35" borderId="44" xfId="67" applyFont="1" applyFill="1" applyBorder="1" applyAlignment="1">
      <alignment vertical="center" wrapText="1"/>
      <protection/>
    </xf>
    <xf numFmtId="0" fontId="2" fillId="35" borderId="39" xfId="67" applyFont="1" applyFill="1" applyBorder="1" applyAlignment="1">
      <alignment horizontal="center" vertical="center" wrapText="1"/>
      <protection/>
    </xf>
    <xf numFmtId="0" fontId="2" fillId="35" borderId="38" xfId="67" applyFont="1" applyFill="1" applyBorder="1" applyAlignment="1">
      <alignment horizontal="center" vertical="center" wrapText="1"/>
      <protection/>
    </xf>
    <xf numFmtId="0" fontId="2" fillId="35" borderId="47" xfId="67" applyFont="1" applyFill="1" applyBorder="1" applyAlignment="1">
      <alignment vertical="center" wrapText="1"/>
      <protection/>
    </xf>
    <xf numFmtId="0" fontId="2" fillId="35" borderId="22" xfId="67" applyFont="1" applyFill="1" applyBorder="1" applyAlignment="1">
      <alignment horizontal="center" vertical="center" wrapText="1"/>
      <protection/>
    </xf>
    <xf numFmtId="182" fontId="16" fillId="33" borderId="22" xfId="67" applyNumberFormat="1" applyFont="1" applyFill="1" applyBorder="1" applyAlignment="1">
      <alignment horizontal="center" vertical="center"/>
      <protection/>
    </xf>
    <xf numFmtId="0" fontId="2" fillId="0" borderId="22" xfId="67" applyNumberFormat="1" applyFont="1" applyBorder="1" applyAlignment="1">
      <alignment horizontal="center" vertical="center"/>
      <protection/>
    </xf>
    <xf numFmtId="0" fontId="16" fillId="33" borderId="22" xfId="67" applyFont="1" applyFill="1" applyBorder="1" applyAlignment="1">
      <alignment horizontal="center" vertical="center"/>
      <protection/>
    </xf>
    <xf numFmtId="0" fontId="2" fillId="33" borderId="22" xfId="67" applyFont="1" applyFill="1" applyBorder="1" applyAlignment="1">
      <alignment horizontal="center" vertical="center" wrapText="1"/>
      <protection/>
    </xf>
    <xf numFmtId="182" fontId="2" fillId="33" borderId="22" xfId="67" applyNumberFormat="1" applyFont="1" applyFill="1" applyBorder="1" applyAlignment="1">
      <alignment horizontal="center" vertical="center"/>
      <protection/>
    </xf>
    <xf numFmtId="0" fontId="16" fillId="33" borderId="28" xfId="67" applyFont="1" applyFill="1" applyBorder="1" applyAlignment="1">
      <alignment horizontal="center" vertical="center"/>
      <protection/>
    </xf>
    <xf numFmtId="0" fontId="14" fillId="33" borderId="22" xfId="67" applyFont="1" applyFill="1" applyBorder="1" applyAlignment="1">
      <alignment horizontal="center" vertical="center"/>
      <protection/>
    </xf>
    <xf numFmtId="0" fontId="16" fillId="33" borderId="22" xfId="67" applyFont="1" applyFill="1" applyBorder="1" applyAlignment="1">
      <alignment horizontal="center" vertical="center" wrapText="1"/>
      <protection/>
    </xf>
    <xf numFmtId="0" fontId="10" fillId="0" borderId="25" xfId="67" applyFont="1" applyFill="1" applyBorder="1" applyAlignment="1">
      <alignment horizontal="left" vertical="center"/>
      <protection/>
    </xf>
    <xf numFmtId="0" fontId="10" fillId="0" borderId="29" xfId="67" applyFont="1" applyFill="1" applyBorder="1" applyAlignment="1">
      <alignment horizontal="left" vertical="center"/>
      <protection/>
    </xf>
    <xf numFmtId="0" fontId="10" fillId="0" borderId="30" xfId="67" applyFont="1" applyFill="1" applyBorder="1" applyAlignment="1">
      <alignment horizontal="left" vertical="center"/>
      <protection/>
    </xf>
    <xf numFmtId="0" fontId="10" fillId="35" borderId="24" xfId="67" applyFont="1" applyFill="1" applyBorder="1" applyAlignment="1">
      <alignment horizontal="left" vertical="center"/>
      <protection/>
    </xf>
    <xf numFmtId="0" fontId="10" fillId="33" borderId="35" xfId="67" applyFont="1" applyFill="1" applyBorder="1" applyAlignment="1">
      <alignment horizontal="left" vertical="center"/>
      <protection/>
    </xf>
    <xf numFmtId="0" fontId="10" fillId="0" borderId="48" xfId="67" applyFont="1" applyFill="1" applyBorder="1" applyAlignment="1">
      <alignment horizontal="left" vertical="center"/>
      <protection/>
    </xf>
    <xf numFmtId="0" fontId="10" fillId="35" borderId="26" xfId="67" applyFont="1" applyFill="1" applyBorder="1" applyAlignment="1">
      <alignment horizontal="left" vertical="center"/>
      <protection/>
    </xf>
    <xf numFmtId="0" fontId="10" fillId="33" borderId="39" xfId="67" applyFont="1" applyFill="1" applyBorder="1" applyAlignment="1">
      <alignment vertical="center"/>
      <protection/>
    </xf>
    <xf numFmtId="0" fontId="10" fillId="33" borderId="38" xfId="67" applyFont="1" applyFill="1" applyBorder="1" applyAlignment="1">
      <alignment vertical="center"/>
      <protection/>
    </xf>
    <xf numFmtId="0" fontId="10" fillId="33" borderId="44" xfId="67" applyFont="1" applyFill="1" applyBorder="1" applyAlignment="1">
      <alignment vertical="center"/>
      <protection/>
    </xf>
    <xf numFmtId="0" fontId="2" fillId="35" borderId="44" xfId="67" applyFont="1" applyFill="1" applyBorder="1" applyAlignment="1">
      <alignment horizontal="center" vertical="center" wrapText="1"/>
      <protection/>
    </xf>
    <xf numFmtId="0" fontId="2" fillId="35" borderId="39" xfId="67" applyFont="1" applyFill="1" applyBorder="1" applyAlignment="1">
      <alignment horizontal="left" vertical="center"/>
      <protection/>
    </xf>
    <xf numFmtId="0" fontId="10" fillId="0" borderId="25" xfId="67" applyFont="1" applyFill="1" applyBorder="1" applyAlignment="1">
      <alignment vertical="center"/>
      <protection/>
    </xf>
    <xf numFmtId="0" fontId="17" fillId="0" borderId="38" xfId="24" applyBorder="1" applyAlignment="1" applyProtection="1">
      <alignment vertical="center"/>
      <protection/>
    </xf>
    <xf numFmtId="0" fontId="10" fillId="35" borderId="44" xfId="67" applyFont="1" applyFill="1" applyBorder="1" applyAlignment="1">
      <alignment horizontal="center" vertical="center"/>
      <protection/>
    </xf>
    <xf numFmtId="0" fontId="18" fillId="0" borderId="38" xfId="67" applyFont="1" applyFill="1" applyBorder="1" applyAlignment="1">
      <alignment vertical="center"/>
      <protection/>
    </xf>
    <xf numFmtId="0" fontId="10" fillId="33" borderId="39" xfId="67" applyFont="1" applyFill="1" applyBorder="1" applyAlignment="1">
      <alignment horizontal="left" vertical="center"/>
      <protection/>
    </xf>
    <xf numFmtId="0" fontId="10" fillId="33" borderId="44" xfId="67" applyFont="1" applyFill="1" applyBorder="1" applyAlignment="1">
      <alignment horizontal="left" vertical="center"/>
      <protection/>
    </xf>
    <xf numFmtId="187" fontId="10" fillId="33" borderId="25" xfId="67" applyNumberFormat="1" applyFont="1" applyFill="1" applyBorder="1" applyAlignment="1">
      <alignment horizontal="left" vertical="center"/>
      <protection/>
    </xf>
    <xf numFmtId="0" fontId="10" fillId="0" borderId="27" xfId="67" applyFont="1" applyFill="1" applyBorder="1" applyAlignment="1">
      <alignment horizontal="left" vertical="center"/>
      <protection/>
    </xf>
    <xf numFmtId="0" fontId="10" fillId="36" borderId="43" xfId="67" applyFont="1" applyFill="1" applyBorder="1" applyAlignment="1">
      <alignment horizontal="left" vertical="center"/>
      <protection/>
    </xf>
    <xf numFmtId="0" fontId="62" fillId="34" borderId="47" xfId="67" applyFont="1" applyFill="1" applyBorder="1" applyAlignment="1">
      <alignment horizontal="left" vertical="center"/>
      <protection/>
    </xf>
    <xf numFmtId="0" fontId="2" fillId="35" borderId="44" xfId="67" applyFont="1" applyFill="1" applyBorder="1" applyAlignment="1">
      <alignment horizontal="center" vertical="center"/>
      <protection/>
    </xf>
    <xf numFmtId="0" fontId="2" fillId="35" borderId="39" xfId="67" applyFont="1" applyFill="1" applyBorder="1" applyAlignment="1">
      <alignment horizontal="center" vertical="center"/>
      <protection/>
    </xf>
    <xf numFmtId="0" fontId="2" fillId="0" borderId="22" xfId="68" applyNumberFormat="1" applyFont="1" applyBorder="1" applyAlignment="1">
      <alignment horizontal="left" vertical="center" wrapText="1" shrinkToFit="1"/>
      <protection/>
    </xf>
    <xf numFmtId="14" fontId="16" fillId="0" borderId="22" xfId="68" applyNumberFormat="1" applyFont="1" applyBorder="1" applyAlignment="1">
      <alignment horizontal="left" vertical="center" wrapText="1" shrinkToFit="1"/>
      <protection/>
    </xf>
    <xf numFmtId="0" fontId="2" fillId="0" borderId="39" xfId="67" applyFont="1" applyBorder="1" applyAlignment="1">
      <alignment horizontal="center" vertical="center"/>
      <protection/>
    </xf>
    <xf numFmtId="0" fontId="2" fillId="0" borderId="38" xfId="67" applyFont="1" applyBorder="1" applyAlignment="1">
      <alignment horizontal="center" vertical="center"/>
      <protection/>
    </xf>
    <xf numFmtId="0" fontId="2" fillId="0" borderId="44" xfId="67" applyFont="1" applyBorder="1" applyAlignment="1">
      <alignment horizontal="center" vertical="center"/>
      <protection/>
    </xf>
    <xf numFmtId="0" fontId="16" fillId="33" borderId="22" xfId="67" applyFont="1" applyFill="1" applyBorder="1" applyAlignment="1">
      <alignment horizontal="left" vertical="center" wrapText="1" shrinkToFit="1"/>
      <protection/>
    </xf>
    <xf numFmtId="14" fontId="2" fillId="0" borderId="22" xfId="67" applyNumberFormat="1" applyFont="1" applyBorder="1" applyAlignment="1">
      <alignment horizontal="left" vertical="center" wrapText="1" shrinkToFit="1"/>
      <protection/>
    </xf>
    <xf numFmtId="0" fontId="2" fillId="33" borderId="39" xfId="67" applyFont="1" applyFill="1" applyBorder="1" applyAlignment="1">
      <alignment horizontal="center" vertical="center"/>
      <protection/>
    </xf>
    <xf numFmtId="0" fontId="2" fillId="33" borderId="38" xfId="67" applyFont="1" applyFill="1" applyBorder="1" applyAlignment="1">
      <alignment horizontal="center" vertical="center"/>
      <protection/>
    </xf>
    <xf numFmtId="0" fontId="2" fillId="33" borderId="44" xfId="67" applyFont="1" applyFill="1" applyBorder="1" applyAlignment="1">
      <alignment horizontal="center" vertical="center"/>
      <protection/>
    </xf>
    <xf numFmtId="14" fontId="2" fillId="33" borderId="22" xfId="67" applyNumberFormat="1" applyFont="1" applyFill="1" applyBorder="1" applyAlignment="1">
      <alignment horizontal="left" vertical="center" wrapText="1" shrinkToFit="1"/>
      <protection/>
    </xf>
    <xf numFmtId="180" fontId="16" fillId="33" borderId="22" xfId="68" applyNumberFormat="1" applyFont="1" applyFill="1" applyBorder="1" applyAlignment="1">
      <alignment horizontal="left" vertical="center" wrapText="1" shrinkToFit="1"/>
      <protection/>
    </xf>
    <xf numFmtId="14" fontId="2" fillId="33" borderId="22" xfId="68" applyNumberFormat="1" applyFont="1" applyFill="1" applyBorder="1" applyAlignment="1">
      <alignment horizontal="left" vertical="center" wrapText="1" shrinkToFit="1"/>
      <protection/>
    </xf>
    <xf numFmtId="0" fontId="16" fillId="33" borderId="39" xfId="67" applyFont="1" applyFill="1" applyBorder="1" applyAlignment="1">
      <alignment horizontal="center" vertical="center"/>
      <protection/>
    </xf>
    <xf numFmtId="0" fontId="16" fillId="33" borderId="38" xfId="67" applyFont="1" applyFill="1" applyBorder="1" applyAlignment="1">
      <alignment horizontal="center" vertical="center"/>
      <protection/>
    </xf>
    <xf numFmtId="0" fontId="16" fillId="33" borderId="44" xfId="67" applyFont="1" applyFill="1" applyBorder="1" applyAlignment="1">
      <alignment horizontal="center" vertical="center"/>
      <protection/>
    </xf>
    <xf numFmtId="182" fontId="19" fillId="0" borderId="22" xfId="0" applyNumberFormat="1" applyFont="1" applyBorder="1" applyAlignment="1">
      <alignment horizontal="left" vertical="center" wrapText="1"/>
    </xf>
    <xf numFmtId="14" fontId="19" fillId="0" borderId="22" xfId="0" applyNumberFormat="1" applyFont="1" applyBorder="1" applyAlignment="1">
      <alignment horizontal="left" vertical="center"/>
    </xf>
    <xf numFmtId="0" fontId="2" fillId="33" borderId="22" xfId="67" applyFont="1" applyFill="1" applyBorder="1" applyAlignment="1">
      <alignment horizontal="left" vertical="center" wrapText="1" shrinkToFit="1"/>
      <protection/>
    </xf>
    <xf numFmtId="0" fontId="2" fillId="0" borderId="39" xfId="67" applyNumberFormat="1" applyFont="1" applyBorder="1" applyAlignment="1">
      <alignment horizontal="center" vertical="center"/>
      <protection/>
    </xf>
    <xf numFmtId="0" fontId="2" fillId="0" borderId="38" xfId="67" applyNumberFormat="1" applyFont="1" applyBorder="1" applyAlignment="1">
      <alignment horizontal="center" vertical="center"/>
      <protection/>
    </xf>
    <xf numFmtId="0" fontId="2" fillId="0" borderId="44" xfId="67" applyNumberFormat="1" applyFont="1" applyBorder="1" applyAlignment="1">
      <alignment horizontal="center" vertical="center"/>
      <protection/>
    </xf>
    <xf numFmtId="0" fontId="8" fillId="35" borderId="39" xfId="67" applyFont="1" applyFill="1" applyBorder="1" applyAlignment="1">
      <alignment horizontal="left" vertical="center"/>
      <protection/>
    </xf>
    <xf numFmtId="0" fontId="20" fillId="35" borderId="38" xfId="67" applyFont="1" applyFill="1" applyBorder="1" applyAlignment="1">
      <alignment horizontal="left" vertical="center"/>
      <protection/>
    </xf>
    <xf numFmtId="0" fontId="8" fillId="35" borderId="38" xfId="67" applyFont="1" applyFill="1" applyBorder="1" applyAlignment="1">
      <alignment horizontal="center" vertical="center"/>
      <protection/>
    </xf>
    <xf numFmtId="0" fontId="2" fillId="35" borderId="44" xfId="67" applyFont="1" applyFill="1" applyBorder="1" applyAlignment="1">
      <alignment vertical="center"/>
      <protection/>
    </xf>
    <xf numFmtId="0" fontId="63" fillId="0" borderId="38" xfId="67" applyFont="1" applyBorder="1" applyAlignment="1">
      <alignment horizontal="center" vertical="center"/>
      <protection/>
    </xf>
    <xf numFmtId="0" fontId="8" fillId="0" borderId="38" xfId="67" applyFont="1" applyBorder="1" applyAlignment="1">
      <alignment horizontal="center" vertical="center"/>
      <protection/>
    </xf>
    <xf numFmtId="0" fontId="20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0" fontId="10" fillId="0" borderId="26" xfId="67" applyFont="1" applyFill="1" applyBorder="1" applyAlignment="1">
      <alignment horizontal="left" vertical="center"/>
      <protection/>
    </xf>
    <xf numFmtId="0" fontId="10" fillId="0" borderId="44" xfId="67" applyFont="1" applyFill="1" applyBorder="1" applyAlignment="1">
      <alignment horizontal="left" vertical="center"/>
      <protection/>
    </xf>
    <xf numFmtId="0" fontId="8" fillId="0" borderId="44" xfId="67" applyFont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一般_12-1 ISSI for 100047 - WORLD WIDE PACKETS" xfId="39"/>
    <cellStyle name="计算" xfId="40"/>
    <cellStyle name="A4 Small 210 x 297 mm 4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標準_ESSI_Material_Info_2.xle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Normal_QRepNewFormat2" xfId="64"/>
    <cellStyle name="40% - 强调文字颜色 6" xfId="65"/>
    <cellStyle name="60% - 强调文字颜色 6" xfId="66"/>
    <cellStyle name="A4 Small 210 x 297 mm" xfId="67"/>
    <cellStyle name="A4 Small 210 x 297 mm 2 2" xfId="68"/>
    <cellStyle name="常规 2" xfId="69"/>
    <cellStyle name="超連結_12-1 ISSI for 100047 - WORLD WIDE PACKETS" xfId="70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lfe_Luo@giantec-semi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edec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tabSelected="1" zoomScale="60" zoomScaleNormal="60" workbookViewId="0" topLeftCell="A1">
      <selection activeCell="E31" sqref="E31"/>
    </sheetView>
  </sheetViews>
  <sheetFormatPr defaultColWidth="9.00390625" defaultRowHeight="16.5"/>
  <cols>
    <col min="1" max="1" width="5.125" style="52" customWidth="1"/>
    <col min="2" max="2" width="15.75390625" style="52" customWidth="1"/>
    <col min="3" max="3" width="17.75390625" style="52" customWidth="1"/>
    <col min="4" max="4" width="17.875" style="52" customWidth="1"/>
    <col min="5" max="5" width="14.50390625" style="52" customWidth="1"/>
    <col min="6" max="6" width="9.50390625" style="52" customWidth="1"/>
    <col min="7" max="9" width="9.00390625" style="52" customWidth="1"/>
    <col min="10" max="10" width="10.125" style="52" customWidth="1"/>
    <col min="11" max="16" width="9.875" style="52" customWidth="1"/>
    <col min="17" max="17" width="12.875" style="52" customWidth="1"/>
    <col min="18" max="18" width="10.50390625" style="52" customWidth="1"/>
    <col min="19" max="19" width="10.375" style="52" customWidth="1"/>
    <col min="20" max="20" width="22.75390625" style="52" customWidth="1"/>
    <col min="21" max="21" width="16.50390625" style="52" customWidth="1"/>
    <col min="22" max="24" width="7.25390625" style="52" customWidth="1"/>
    <col min="25" max="25" width="11.25390625" style="52" customWidth="1"/>
    <col min="26" max="16384" width="9.00390625" style="52" customWidth="1"/>
  </cols>
  <sheetData>
    <row r="1" spans="1:25" s="45" customFormat="1" ht="38.2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46" customFormat="1" ht="15.7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47" customFormat="1" ht="21.75" customHeight="1">
      <c r="A3" s="56" t="s">
        <v>2</v>
      </c>
      <c r="B3" s="57"/>
      <c r="C3" s="193" t="s">
        <v>3</v>
      </c>
      <c r="D3" s="59" t="s">
        <v>4</v>
      </c>
      <c r="E3" s="60"/>
      <c r="F3" s="194" t="s">
        <v>5</v>
      </c>
      <c r="G3" s="56" t="s">
        <v>6</v>
      </c>
      <c r="H3" s="60"/>
      <c r="I3" s="226" t="s">
        <v>7</v>
      </c>
      <c r="J3" s="151"/>
      <c r="K3" s="152" t="s">
        <v>8</v>
      </c>
      <c r="L3" s="152"/>
      <c r="M3" s="152"/>
      <c r="N3" s="152"/>
      <c r="O3" s="152"/>
      <c r="P3" s="60"/>
      <c r="Q3" s="238" t="s">
        <v>9</v>
      </c>
      <c r="R3" s="151"/>
      <c r="S3" s="152" t="s">
        <v>10</v>
      </c>
      <c r="T3" s="161"/>
      <c r="U3" s="239" t="s">
        <v>11</v>
      </c>
      <c r="V3" s="180"/>
      <c r="W3" s="180"/>
      <c r="X3" s="180"/>
      <c r="Y3" s="151"/>
    </row>
    <row r="4" spans="1:25" s="47" customFormat="1" ht="19.5" customHeight="1">
      <c r="A4" s="62" t="s">
        <v>12</v>
      </c>
      <c r="B4" s="63"/>
      <c r="C4" s="195" t="s">
        <v>13</v>
      </c>
      <c r="D4" s="62" t="s">
        <v>14</v>
      </c>
      <c r="E4" s="65"/>
      <c r="F4" s="196" t="s">
        <v>15</v>
      </c>
      <c r="G4" s="62" t="s">
        <v>16</v>
      </c>
      <c r="H4" s="65"/>
      <c r="I4" s="227" t="s">
        <v>17</v>
      </c>
      <c r="J4" s="228"/>
      <c r="K4" s="62" t="s">
        <v>18</v>
      </c>
      <c r="L4" s="229"/>
      <c r="M4" s="229"/>
      <c r="N4" s="229"/>
      <c r="O4" s="229"/>
      <c r="P4" s="65"/>
      <c r="Q4" s="238" t="s">
        <v>9</v>
      </c>
      <c r="R4" s="151"/>
      <c r="S4" s="96" t="s">
        <v>19</v>
      </c>
      <c r="T4" s="240"/>
      <c r="U4" s="239" t="s">
        <v>20</v>
      </c>
      <c r="V4" s="241"/>
      <c r="W4" s="241"/>
      <c r="X4" s="241"/>
      <c r="Y4" s="181"/>
    </row>
    <row r="5" spans="1:25" s="101" customFormat="1" ht="16.5" customHeight="1">
      <c r="A5" s="67" t="s">
        <v>21</v>
      </c>
      <c r="B5" s="68"/>
      <c r="C5" s="197" t="s">
        <v>22</v>
      </c>
      <c r="D5" s="198" t="s">
        <v>23</v>
      </c>
      <c r="E5" s="199" t="s">
        <v>24</v>
      </c>
      <c r="F5" s="155"/>
      <c r="G5" s="73" t="s">
        <v>25</v>
      </c>
      <c r="H5" s="198"/>
      <c r="I5" s="230" t="s">
        <v>26</v>
      </c>
      <c r="J5" s="155"/>
      <c r="K5" s="198" t="s">
        <v>27</v>
      </c>
      <c r="L5" s="198"/>
      <c r="M5" s="198"/>
      <c r="N5" s="198"/>
      <c r="O5" s="198"/>
      <c r="P5" s="198"/>
      <c r="Q5" s="242">
        <v>8</v>
      </c>
      <c r="R5" s="243"/>
      <c r="S5" s="152" t="s">
        <v>28</v>
      </c>
      <c r="T5" s="152"/>
      <c r="U5" s="244">
        <f>SUM(E14:E19)</f>
        <v>27</v>
      </c>
      <c r="V5" s="245"/>
      <c r="W5" s="245"/>
      <c r="X5" s="245"/>
      <c r="Y5" s="281"/>
    </row>
    <row r="6" spans="1:25" s="101" customFormat="1" ht="16.5" customHeight="1">
      <c r="A6" s="75" t="s">
        <v>29</v>
      </c>
      <c r="B6" s="76"/>
      <c r="C6" s="200" t="s">
        <v>30</v>
      </c>
      <c r="D6" s="201"/>
      <c r="E6" s="201"/>
      <c r="F6" s="201"/>
      <c r="G6" s="20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s="101" customFormat="1" ht="17.25" customHeight="1">
      <c r="A7" s="82" t="s">
        <v>31</v>
      </c>
      <c r="B7" s="83"/>
      <c r="C7" s="203"/>
      <c r="D7" s="204" t="s">
        <v>32</v>
      </c>
      <c r="E7" s="205"/>
      <c r="F7" s="206" t="s">
        <v>33</v>
      </c>
      <c r="G7" s="203"/>
      <c r="H7" s="204" t="s">
        <v>32</v>
      </c>
      <c r="I7" s="205"/>
      <c r="J7" s="203" t="s">
        <v>34</v>
      </c>
      <c r="K7" s="203"/>
      <c r="L7" s="203"/>
      <c r="M7" s="203"/>
      <c r="N7" s="203"/>
      <c r="O7" s="203"/>
      <c r="P7" s="231" t="s">
        <v>32</v>
      </c>
      <c r="Q7" s="206" t="s">
        <v>35</v>
      </c>
      <c r="R7" s="203"/>
      <c r="S7" s="246"/>
      <c r="T7" s="81" t="s">
        <v>32</v>
      </c>
      <c r="U7" s="81"/>
      <c r="V7" s="81"/>
      <c r="W7" s="81"/>
      <c r="X7" s="81"/>
      <c r="Y7" s="81"/>
    </row>
    <row r="8" spans="1:25" s="187" customFormat="1" ht="21.75" customHeight="1">
      <c r="A8" s="207" t="s">
        <v>36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47"/>
      <c r="U8" s="247"/>
      <c r="V8" s="247"/>
      <c r="W8" s="247"/>
      <c r="X8" s="247"/>
      <c r="Y8" s="247"/>
    </row>
    <row r="9" spans="1:25" s="101" customFormat="1" ht="14.25">
      <c r="A9" s="91" t="s">
        <v>37</v>
      </c>
      <c r="B9" s="92"/>
      <c r="C9" s="96"/>
      <c r="D9" s="208">
        <v>2</v>
      </c>
      <c r="E9" s="91" t="s">
        <v>38</v>
      </c>
      <c r="F9" s="96"/>
      <c r="G9" s="209"/>
      <c r="H9" s="210" t="s">
        <v>39</v>
      </c>
      <c r="I9" s="56" t="s">
        <v>40</v>
      </c>
      <c r="J9" s="232"/>
      <c r="K9" s="233" t="s">
        <v>41</v>
      </c>
      <c r="L9" s="234"/>
      <c r="M9" s="234"/>
      <c r="N9" s="234"/>
      <c r="O9" s="235"/>
      <c r="P9" s="162" t="s">
        <v>42</v>
      </c>
      <c r="Q9" s="232"/>
      <c r="R9" s="210">
        <v>1</v>
      </c>
      <c r="S9" s="56" t="s">
        <v>43</v>
      </c>
      <c r="T9" s="152"/>
      <c r="U9" s="242" t="s">
        <v>44</v>
      </c>
      <c r="V9" s="78"/>
      <c r="W9" s="78"/>
      <c r="X9" s="78"/>
      <c r="Y9" s="282"/>
    </row>
    <row r="10" spans="1:25" s="101" customFormat="1" ht="14.25">
      <c r="A10" s="96" t="s">
        <v>45</v>
      </c>
      <c r="B10" s="96"/>
      <c r="C10" s="96"/>
      <c r="D10" s="211">
        <v>10</v>
      </c>
      <c r="E10" s="91" t="s">
        <v>46</v>
      </c>
      <c r="F10" s="96"/>
      <c r="G10" s="212"/>
      <c r="H10" s="200">
        <v>3</v>
      </c>
      <c r="I10" s="91" t="s">
        <v>47</v>
      </c>
      <c r="J10" s="20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85"/>
      <c r="V10" s="185"/>
      <c r="W10" s="185"/>
      <c r="X10" s="185"/>
      <c r="Y10" s="186"/>
    </row>
    <row r="11" spans="1:24" s="46" customFormat="1" ht="15">
      <c r="A11" s="101"/>
      <c r="C11" s="103"/>
      <c r="D11" s="103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4"/>
      <c r="T11" s="104"/>
      <c r="U11" s="104"/>
      <c r="V11" s="187"/>
      <c r="W11" s="187"/>
      <c r="X11" s="187"/>
    </row>
    <row r="12" spans="1:25" s="48" customFormat="1" ht="16.5" customHeight="1">
      <c r="A12" s="106"/>
      <c r="B12" s="107"/>
      <c r="C12" s="108" t="s">
        <v>48</v>
      </c>
      <c r="D12" s="108"/>
      <c r="E12" s="213"/>
      <c r="F12" s="214" t="s">
        <v>49</v>
      </c>
      <c r="G12" s="215"/>
      <c r="H12" s="215"/>
      <c r="I12" s="215"/>
      <c r="J12" s="215"/>
      <c r="K12" s="215"/>
      <c r="L12" s="215"/>
      <c r="M12" s="215"/>
      <c r="N12" s="215"/>
      <c r="O12" s="236"/>
      <c r="P12" s="237"/>
      <c r="Q12" s="108" t="s">
        <v>50</v>
      </c>
      <c r="R12" s="248"/>
      <c r="S12" s="249" t="s">
        <v>51</v>
      </c>
      <c r="T12" s="108"/>
      <c r="U12" s="108"/>
      <c r="V12" s="108"/>
      <c r="W12" s="108"/>
      <c r="X12" s="248"/>
      <c r="Y12" s="217" t="s">
        <v>52</v>
      </c>
    </row>
    <row r="13" spans="1:25" s="48" customFormat="1" ht="12.75">
      <c r="A13" s="110" t="s">
        <v>53</v>
      </c>
      <c r="B13" s="111" t="s">
        <v>54</v>
      </c>
      <c r="C13" s="110" t="s">
        <v>55</v>
      </c>
      <c r="D13" s="110" t="s">
        <v>56</v>
      </c>
      <c r="E13" s="216" t="s">
        <v>57</v>
      </c>
      <c r="F13" s="217" t="s">
        <v>58</v>
      </c>
      <c r="G13" s="217" t="s">
        <v>59</v>
      </c>
      <c r="H13" s="217" t="s">
        <v>60</v>
      </c>
      <c r="I13" s="217" t="s">
        <v>61</v>
      </c>
      <c r="J13" s="217" t="s">
        <v>62</v>
      </c>
      <c r="K13" s="214" t="s">
        <v>63</v>
      </c>
      <c r="L13" s="217" t="s">
        <v>64</v>
      </c>
      <c r="M13" s="217" t="s">
        <v>65</v>
      </c>
      <c r="N13" s="217" t="s">
        <v>66</v>
      </c>
      <c r="O13" s="217" t="s">
        <v>67</v>
      </c>
      <c r="P13" s="170" t="s">
        <v>68</v>
      </c>
      <c r="Q13" s="114" t="s">
        <v>69</v>
      </c>
      <c r="R13" s="115" t="s">
        <v>70</v>
      </c>
      <c r="S13" s="111" t="s">
        <v>71</v>
      </c>
      <c r="T13" s="110" t="s">
        <v>72</v>
      </c>
      <c r="U13" s="110" t="s">
        <v>73</v>
      </c>
      <c r="V13" s="110" t="s">
        <v>74</v>
      </c>
      <c r="W13" s="110" t="s">
        <v>75</v>
      </c>
      <c r="X13" s="110" t="s">
        <v>76</v>
      </c>
      <c r="Y13" s="217"/>
    </row>
    <row r="14" spans="1:25" s="191" customFormat="1" ht="58.5" customHeight="1">
      <c r="A14" s="121">
        <v>1</v>
      </c>
      <c r="B14" s="116" t="s">
        <v>77</v>
      </c>
      <c r="C14" s="116" t="s">
        <v>78</v>
      </c>
      <c r="D14" s="145" t="s">
        <v>79</v>
      </c>
      <c r="E14" s="218">
        <v>1</v>
      </c>
      <c r="F14" s="219" t="s">
        <v>80</v>
      </c>
      <c r="G14" s="116">
        <v>18.5</v>
      </c>
      <c r="H14" s="219" t="s">
        <v>80</v>
      </c>
      <c r="I14" s="219" t="s">
        <v>80</v>
      </c>
      <c r="J14" s="219" t="s">
        <v>80</v>
      </c>
      <c r="K14" s="219" t="s">
        <v>80</v>
      </c>
      <c r="L14" s="145" t="s">
        <v>80</v>
      </c>
      <c r="M14" s="145" t="s">
        <v>80</v>
      </c>
      <c r="N14" s="145" t="s">
        <v>80</v>
      </c>
      <c r="O14" s="145" t="s">
        <v>80</v>
      </c>
      <c r="P14" s="145" t="s">
        <v>81</v>
      </c>
      <c r="Q14" s="145" t="s">
        <v>81</v>
      </c>
      <c r="R14" s="145" t="s">
        <v>82</v>
      </c>
      <c r="S14" s="116" t="s">
        <v>83</v>
      </c>
      <c r="T14" s="250" t="s">
        <v>84</v>
      </c>
      <c r="U14" s="251">
        <v>44931</v>
      </c>
      <c r="V14" s="252"/>
      <c r="W14" s="253"/>
      <c r="X14" s="254"/>
      <c r="Y14" s="116"/>
    </row>
    <row r="15" spans="1:25" s="191" customFormat="1" ht="40.5" customHeight="1">
      <c r="A15" s="121">
        <v>2</v>
      </c>
      <c r="B15" s="220" t="s">
        <v>85</v>
      </c>
      <c r="C15" s="221" t="s">
        <v>86</v>
      </c>
      <c r="D15" s="116" t="s">
        <v>87</v>
      </c>
      <c r="E15" s="222">
        <v>7.6</v>
      </c>
      <c r="F15" s="116" t="s">
        <v>88</v>
      </c>
      <c r="G15" s="116" t="s">
        <v>88</v>
      </c>
      <c r="H15" s="116" t="s">
        <v>88</v>
      </c>
      <c r="I15" s="116" t="s">
        <v>88</v>
      </c>
      <c r="J15" s="116" t="s">
        <v>88</v>
      </c>
      <c r="K15" s="116" t="s">
        <v>88</v>
      </c>
      <c r="L15" s="145" t="s">
        <v>80</v>
      </c>
      <c r="M15" s="145" t="s">
        <v>80</v>
      </c>
      <c r="N15" s="145" t="s">
        <v>80</v>
      </c>
      <c r="O15" s="145" t="s">
        <v>80</v>
      </c>
      <c r="P15" s="116" t="s">
        <v>89</v>
      </c>
      <c r="Q15" s="145" t="s">
        <v>81</v>
      </c>
      <c r="R15" s="145" t="s">
        <v>82</v>
      </c>
      <c r="S15" s="116" t="s">
        <v>90</v>
      </c>
      <c r="T15" s="255" t="s">
        <v>91</v>
      </c>
      <c r="U15" s="256">
        <v>44837</v>
      </c>
      <c r="V15" s="257"/>
      <c r="W15" s="258"/>
      <c r="X15" s="259"/>
      <c r="Y15" s="116"/>
    </row>
    <row r="16" spans="1:25" s="191" customFormat="1" ht="40.5" customHeight="1">
      <c r="A16" s="121">
        <v>3</v>
      </c>
      <c r="B16" s="223" t="s">
        <v>92</v>
      </c>
      <c r="C16" s="224" t="s">
        <v>93</v>
      </c>
      <c r="D16" s="116" t="s">
        <v>94</v>
      </c>
      <c r="E16" s="222">
        <v>1</v>
      </c>
      <c r="F16" s="116" t="s">
        <v>88</v>
      </c>
      <c r="G16" s="116" t="s">
        <v>88</v>
      </c>
      <c r="H16" s="116" t="s">
        <v>88</v>
      </c>
      <c r="I16" s="116" t="s">
        <v>88</v>
      </c>
      <c r="J16" s="116" t="s">
        <v>88</v>
      </c>
      <c r="K16" s="116" t="s">
        <v>88</v>
      </c>
      <c r="L16" s="145" t="s">
        <v>80</v>
      </c>
      <c r="M16" s="145" t="s">
        <v>80</v>
      </c>
      <c r="N16" s="145" t="s">
        <v>80</v>
      </c>
      <c r="O16" s="145" t="s">
        <v>80</v>
      </c>
      <c r="P16" s="116" t="s">
        <v>89</v>
      </c>
      <c r="Q16" s="145" t="s">
        <v>81</v>
      </c>
      <c r="R16" s="145" t="s">
        <v>82</v>
      </c>
      <c r="S16" s="116" t="s">
        <v>90</v>
      </c>
      <c r="T16" s="255" t="s">
        <v>95</v>
      </c>
      <c r="U16" s="260">
        <v>44722</v>
      </c>
      <c r="V16" s="257"/>
      <c r="W16" s="258"/>
      <c r="X16" s="259"/>
      <c r="Y16" s="116"/>
    </row>
    <row r="17" spans="1:25" s="191" customFormat="1" ht="40.5" customHeight="1">
      <c r="A17" s="121">
        <v>4</v>
      </c>
      <c r="B17" s="220" t="s">
        <v>96</v>
      </c>
      <c r="C17" s="116" t="s">
        <v>97</v>
      </c>
      <c r="D17" s="225" t="s">
        <v>98</v>
      </c>
      <c r="E17" s="222">
        <v>0.7</v>
      </c>
      <c r="F17" s="116" t="s">
        <v>88</v>
      </c>
      <c r="G17" s="116" t="s">
        <v>88</v>
      </c>
      <c r="H17" s="116" t="s">
        <v>88</v>
      </c>
      <c r="I17" s="116" t="s">
        <v>88</v>
      </c>
      <c r="J17" s="116" t="s">
        <v>88</v>
      </c>
      <c r="K17" s="116" t="s">
        <v>88</v>
      </c>
      <c r="L17" s="145" t="s">
        <v>80</v>
      </c>
      <c r="M17" s="145" t="s">
        <v>80</v>
      </c>
      <c r="N17" s="145" t="s">
        <v>80</v>
      </c>
      <c r="O17" s="145" t="s">
        <v>80</v>
      </c>
      <c r="P17" s="116" t="s">
        <v>89</v>
      </c>
      <c r="Q17" s="145" t="s">
        <v>81</v>
      </c>
      <c r="R17" s="145" t="s">
        <v>82</v>
      </c>
      <c r="S17" s="116" t="s">
        <v>90</v>
      </c>
      <c r="T17" s="261" t="s">
        <v>99</v>
      </c>
      <c r="U17" s="262">
        <v>44698</v>
      </c>
      <c r="V17" s="263"/>
      <c r="W17" s="264"/>
      <c r="X17" s="265"/>
      <c r="Y17" s="220"/>
    </row>
    <row r="18" spans="1:25" s="191" customFormat="1" ht="40.5" customHeight="1">
      <c r="A18" s="121">
        <v>5</v>
      </c>
      <c r="B18" s="223" t="s">
        <v>100</v>
      </c>
      <c r="C18" s="119" t="s">
        <v>101</v>
      </c>
      <c r="D18" s="116" t="s">
        <v>102</v>
      </c>
      <c r="E18" s="138">
        <v>14.7</v>
      </c>
      <c r="F18" s="116" t="s">
        <v>88</v>
      </c>
      <c r="G18" s="116" t="s">
        <v>88</v>
      </c>
      <c r="H18" s="116" t="s">
        <v>88</v>
      </c>
      <c r="I18" s="116" t="s">
        <v>88</v>
      </c>
      <c r="J18" s="116" t="s">
        <v>88</v>
      </c>
      <c r="K18" s="116" t="s">
        <v>88</v>
      </c>
      <c r="L18" s="145" t="s">
        <v>80</v>
      </c>
      <c r="M18" s="145" t="s">
        <v>80</v>
      </c>
      <c r="N18" s="145" t="s">
        <v>80</v>
      </c>
      <c r="O18" s="145" t="s">
        <v>80</v>
      </c>
      <c r="P18" s="116" t="s">
        <v>89</v>
      </c>
      <c r="Q18" s="145" t="s">
        <v>81</v>
      </c>
      <c r="R18" s="145" t="s">
        <v>82</v>
      </c>
      <c r="S18" s="116" t="s">
        <v>90</v>
      </c>
      <c r="T18" s="266" t="s">
        <v>103</v>
      </c>
      <c r="U18" s="267">
        <v>44888</v>
      </c>
      <c r="V18" s="220"/>
      <c r="W18" s="220"/>
      <c r="X18" s="220"/>
      <c r="Y18" s="220"/>
    </row>
    <row r="19" spans="1:25" s="191" customFormat="1" ht="40.5" customHeight="1">
      <c r="A19" s="121">
        <v>6</v>
      </c>
      <c r="B19" s="221" t="s">
        <v>104</v>
      </c>
      <c r="C19" s="116" t="s">
        <v>105</v>
      </c>
      <c r="D19" s="116" t="s">
        <v>106</v>
      </c>
      <c r="E19" s="222">
        <v>2</v>
      </c>
      <c r="F19" s="116" t="s">
        <v>88</v>
      </c>
      <c r="G19" s="116">
        <v>16</v>
      </c>
      <c r="H19" s="116" t="s">
        <v>88</v>
      </c>
      <c r="I19" s="116" t="s">
        <v>88</v>
      </c>
      <c r="J19" s="116" t="s">
        <v>88</v>
      </c>
      <c r="K19" s="116" t="s">
        <v>88</v>
      </c>
      <c r="L19" s="145" t="s">
        <v>80</v>
      </c>
      <c r="M19" s="145" t="s">
        <v>80</v>
      </c>
      <c r="N19" s="145" t="s">
        <v>80</v>
      </c>
      <c r="O19" s="145" t="s">
        <v>80</v>
      </c>
      <c r="P19" s="116" t="s">
        <v>89</v>
      </c>
      <c r="Q19" s="145" t="s">
        <v>81</v>
      </c>
      <c r="R19" s="145" t="s">
        <v>82</v>
      </c>
      <c r="S19" s="116" t="s">
        <v>90</v>
      </c>
      <c r="T19" s="268" t="s">
        <v>107</v>
      </c>
      <c r="U19" s="260">
        <v>44692</v>
      </c>
      <c r="V19" s="269"/>
      <c r="W19" s="270"/>
      <c r="X19" s="271"/>
      <c r="Y19" s="145"/>
    </row>
    <row r="21" spans="1:2" ht="12.75">
      <c r="A21" s="147"/>
      <c r="B21" s="52" t="s">
        <v>108</v>
      </c>
    </row>
    <row r="22" spans="1:25" ht="15.75">
      <c r="A22" s="149"/>
      <c r="B22" s="104" t="s">
        <v>109</v>
      </c>
      <c r="R22" s="272" t="s">
        <v>110</v>
      </c>
      <c r="S22" s="273"/>
      <c r="T22" s="274"/>
      <c r="U22" s="275"/>
      <c r="V22" s="276" t="s">
        <v>81</v>
      </c>
      <c r="W22" s="277"/>
      <c r="X22" s="277"/>
      <c r="Y22" s="283" t="s">
        <v>82</v>
      </c>
    </row>
    <row r="23" spans="17:25" ht="15.75">
      <c r="Q23" s="278"/>
      <c r="R23" s="279"/>
      <c r="S23" s="278"/>
      <c r="T23" s="46"/>
      <c r="U23" s="280"/>
      <c r="V23" s="46"/>
      <c r="W23" s="46"/>
      <c r="X23" s="46"/>
      <c r="Y23" s="46"/>
    </row>
  </sheetData>
  <sheetProtection/>
  <mergeCells count="16">
    <mergeCell ref="A1:Y1"/>
    <mergeCell ref="A2:Y2"/>
    <mergeCell ref="I4:J4"/>
    <mergeCell ref="Q5:R5"/>
    <mergeCell ref="H6:Y6"/>
    <mergeCell ref="T7:Y7"/>
    <mergeCell ref="A8:Y8"/>
    <mergeCell ref="F12:O12"/>
    <mergeCell ref="S12:X12"/>
    <mergeCell ref="V14:X14"/>
    <mergeCell ref="V15:X15"/>
    <mergeCell ref="V16:X16"/>
    <mergeCell ref="V17:X17"/>
    <mergeCell ref="V18:X18"/>
    <mergeCell ref="V19:X19"/>
    <mergeCell ref="Y12:Y13"/>
  </mergeCells>
  <conditionalFormatting sqref="U18">
    <cfRule type="cellIs" priority="1" dxfId="0" operator="lessThan" stopIfTrue="1">
      <formula>$R$1</formula>
    </cfRule>
  </conditionalFormatting>
  <hyperlinks>
    <hyperlink ref="U4" r:id="rId1" display="Frank_Zhou@giantec-semi.com"/>
  </hyperlinks>
  <printOptions horizontalCentered="1"/>
  <pageMargins left="0.5905511811023623" right="0.5905511811023623" top="0.66" bottom="0.5905511811023623" header="0.5118110236220472" footer="0.5118110236220472"/>
  <pageSetup fitToHeight="1" fitToWidth="1" horizontalDpi="600" verticalDpi="600" orientation="landscape" scale="51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70" zoomScaleNormal="70" workbookViewId="0" topLeftCell="D4">
      <selection activeCell="F21" sqref="F21"/>
    </sheetView>
  </sheetViews>
  <sheetFormatPr defaultColWidth="9.00390625" defaultRowHeight="16.5"/>
  <cols>
    <col min="1" max="1" width="9.50390625" style="52" customWidth="1"/>
    <col min="2" max="2" width="17.625" style="52" customWidth="1"/>
    <col min="3" max="3" width="13.00390625" style="52" customWidth="1"/>
    <col min="4" max="4" width="18.375" style="52" customWidth="1"/>
    <col min="5" max="5" width="14.00390625" style="52" customWidth="1"/>
    <col min="6" max="6" width="13.375" style="52" customWidth="1"/>
    <col min="7" max="7" width="10.125" style="52" customWidth="1"/>
    <col min="8" max="8" width="18.50390625" style="52" customWidth="1"/>
    <col min="9" max="9" width="15.875" style="52" customWidth="1"/>
    <col min="10" max="10" width="14.375" style="52" customWidth="1"/>
    <col min="11" max="11" width="11.00390625" style="52" customWidth="1"/>
    <col min="12" max="12" width="9.875" style="52" customWidth="1"/>
    <col min="13" max="13" width="9.00390625" style="52" customWidth="1"/>
    <col min="14" max="14" width="11.25390625" style="52" customWidth="1"/>
    <col min="15" max="15" width="10.50390625" style="52" bestFit="1" customWidth="1"/>
    <col min="16" max="16" width="11.25390625" style="52" customWidth="1"/>
    <col min="17" max="17" width="11.00390625" style="52" customWidth="1"/>
    <col min="18" max="18" width="11.25390625" style="52" customWidth="1"/>
    <col min="19" max="19" width="11.875" style="52" customWidth="1"/>
    <col min="20" max="20" width="9.625" style="52" customWidth="1"/>
    <col min="21" max="16384" width="9.00390625" style="52" customWidth="1"/>
  </cols>
  <sheetData>
    <row r="1" spans="1:20" s="45" customFormat="1" ht="33" customHeight="1">
      <c r="A1" s="53" t="s">
        <v>111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6"/>
    </row>
    <row r="2" spans="1:19" s="46" customFormat="1" ht="15.7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47" customFormat="1" ht="14.25">
      <c r="A3" s="56" t="s">
        <v>2</v>
      </c>
      <c r="B3" s="57"/>
      <c r="C3" s="58" t="str">
        <f>MCD!C3</f>
        <v>4/15/2015</v>
      </c>
      <c r="D3" s="59" t="s">
        <v>4</v>
      </c>
      <c r="E3" s="60"/>
      <c r="F3" s="61" t="str">
        <f>MCD!F3</f>
        <v>Angela Le</v>
      </c>
      <c r="G3" s="56" t="s">
        <v>6</v>
      </c>
      <c r="H3" s="60"/>
      <c r="I3" s="150" t="str">
        <f>MCD!I3</f>
        <v>QS/DCC Engineer</v>
      </c>
      <c r="J3" s="151"/>
      <c r="K3" s="152" t="s">
        <v>8</v>
      </c>
      <c r="L3" s="60"/>
      <c r="M3" s="150" t="str">
        <f>MCD!Q3</f>
        <v>86-21-50802030</v>
      </c>
      <c r="N3" s="151"/>
      <c r="O3" s="152" t="s">
        <v>10</v>
      </c>
      <c r="P3" s="60"/>
      <c r="Q3" s="150" t="str">
        <f>MCD!U3</f>
        <v>angela_le@giantec-semi.com</v>
      </c>
      <c r="R3" s="180"/>
      <c r="S3" s="151"/>
    </row>
    <row r="4" spans="1:19" s="47" customFormat="1" ht="14.25">
      <c r="A4" s="62" t="s">
        <v>12</v>
      </c>
      <c r="B4" s="63"/>
      <c r="C4" s="64" t="str">
        <f>MCD!C4</f>
        <v>Giantec </v>
      </c>
      <c r="D4" s="62" t="s">
        <v>14</v>
      </c>
      <c r="E4" s="65"/>
      <c r="F4" s="66" t="str">
        <f>MCD!F4</f>
        <v>Frank zhou</v>
      </c>
      <c r="G4" s="62" t="s">
        <v>16</v>
      </c>
      <c r="H4" s="65"/>
      <c r="I4" s="153" t="str">
        <f>MCD!I4</f>
        <v>QRA Director</v>
      </c>
      <c r="J4" s="154"/>
      <c r="K4" s="62" t="s">
        <v>18</v>
      </c>
      <c r="L4" s="65"/>
      <c r="M4" s="150" t="str">
        <f>MCD!Q4</f>
        <v>86-21-50802030</v>
      </c>
      <c r="N4" s="151"/>
      <c r="O4" s="96" t="s">
        <v>19</v>
      </c>
      <c r="P4" s="97"/>
      <c r="Q4" s="77" t="str">
        <f>MCD!U4</f>
        <v>Frank_Zhou@giantec-semi.com</v>
      </c>
      <c r="R4" s="79"/>
      <c r="S4" s="181"/>
    </row>
    <row r="5" spans="1:19" s="47" customFormat="1" ht="16.5" customHeight="1">
      <c r="A5" s="67" t="s">
        <v>21</v>
      </c>
      <c r="B5" s="68"/>
      <c r="C5" s="69" t="str">
        <f>MCD!C5</f>
        <v>IC</v>
      </c>
      <c r="D5" s="70" t="s">
        <v>23</v>
      </c>
      <c r="E5" s="71" t="str">
        <f>MCD!E5</f>
        <v>EEPROM</v>
      </c>
      <c r="F5" s="72"/>
      <c r="G5" s="73" t="s">
        <v>25</v>
      </c>
      <c r="H5" s="74"/>
      <c r="I5" s="71" t="str">
        <f>MCD!I5</f>
        <v>MSOP</v>
      </c>
      <c r="J5" s="155"/>
      <c r="K5" s="74" t="s">
        <v>27</v>
      </c>
      <c r="L5" s="74"/>
      <c r="M5" s="77">
        <f>MCD!Q5</f>
        <v>8</v>
      </c>
      <c r="N5" s="100"/>
      <c r="O5" s="152" t="s">
        <v>28</v>
      </c>
      <c r="P5" s="60"/>
      <c r="Q5" s="182">
        <f>MCD!U5</f>
        <v>27</v>
      </c>
      <c r="R5" s="180"/>
      <c r="S5" s="151"/>
    </row>
    <row r="6" spans="1:19" s="47" customFormat="1" ht="16.5" customHeight="1">
      <c r="A6" s="75" t="s">
        <v>29</v>
      </c>
      <c r="B6" s="76"/>
      <c r="C6" s="77" t="str">
        <f>MCD!C6</f>
        <v>GT24CXX</v>
      </c>
      <c r="D6" s="78"/>
      <c r="E6" s="79"/>
      <c r="F6" s="79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s="47" customFormat="1" ht="17.25" customHeight="1">
      <c r="A7" s="82" t="s">
        <v>31</v>
      </c>
      <c r="B7" s="83"/>
      <c r="C7" s="84"/>
      <c r="D7" s="85" t="str">
        <f>MCD!D7</f>
        <v>NA</v>
      </c>
      <c r="E7" s="86"/>
      <c r="F7" s="87" t="s">
        <v>33</v>
      </c>
      <c r="G7" s="88"/>
      <c r="H7" s="85" t="str">
        <f>MCD!H7</f>
        <v>NA</v>
      </c>
      <c r="I7" s="86"/>
      <c r="J7" s="84" t="s">
        <v>34</v>
      </c>
      <c r="K7" s="84"/>
      <c r="L7" s="156" t="str">
        <f>MCD!P7</f>
        <v>NA</v>
      </c>
      <c r="M7" s="157" t="s">
        <v>35</v>
      </c>
      <c r="N7" s="84"/>
      <c r="O7" s="158"/>
      <c r="P7" s="159" t="str">
        <f>MCD!T7</f>
        <v>NA</v>
      </c>
      <c r="Q7" s="159"/>
      <c r="R7" s="159"/>
      <c r="S7" s="159"/>
    </row>
    <row r="8" spans="1:19" s="46" customFormat="1" ht="15.75">
      <c r="A8" s="89" t="s">
        <v>36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183"/>
    </row>
    <row r="9" spans="1:19" s="47" customFormat="1" ht="14.25">
      <c r="A9" s="91" t="s">
        <v>37</v>
      </c>
      <c r="B9" s="92"/>
      <c r="C9" s="93"/>
      <c r="D9" s="77">
        <f>MCD!D9</f>
        <v>2</v>
      </c>
      <c r="E9" s="56" t="s">
        <v>38</v>
      </c>
      <c r="F9" s="94"/>
      <c r="G9" s="95"/>
      <c r="H9" s="61" t="str">
        <f>MCD!H9</f>
        <v>7.5~17</v>
      </c>
      <c r="I9" s="160" t="s">
        <v>40</v>
      </c>
      <c r="J9" s="161"/>
      <c r="K9" s="61" t="str">
        <f>MCD!K9</f>
        <v>A194</v>
      </c>
      <c r="L9" s="162" t="s">
        <v>42</v>
      </c>
      <c r="M9" s="95"/>
      <c r="N9" s="61">
        <f>MCD!R9</f>
        <v>1</v>
      </c>
      <c r="O9" s="91" t="s">
        <v>43</v>
      </c>
      <c r="P9" s="99"/>
      <c r="Q9" s="77" t="str">
        <f>MCD!U9</f>
        <v>260 C</v>
      </c>
      <c r="R9" s="79"/>
      <c r="S9" s="181"/>
    </row>
    <row r="10" spans="1:19" s="47" customFormat="1" ht="14.25">
      <c r="A10" s="96" t="s">
        <v>45</v>
      </c>
      <c r="B10" s="97"/>
      <c r="C10" s="97"/>
      <c r="D10" s="98">
        <f>MCD!D10</f>
        <v>10</v>
      </c>
      <c r="E10" s="91" t="s">
        <v>46</v>
      </c>
      <c r="F10" s="96"/>
      <c r="G10" s="99"/>
      <c r="H10" s="100">
        <f>MCD!H10</f>
        <v>3</v>
      </c>
      <c r="I10" s="163" t="s">
        <v>47</v>
      </c>
      <c r="J10" s="99"/>
      <c r="K10" s="164">
        <f>MCD!K10</f>
        <v>0</v>
      </c>
      <c r="L10" s="79"/>
      <c r="M10" s="79"/>
      <c r="N10" s="78"/>
      <c r="O10" s="165"/>
      <c r="P10" s="165"/>
      <c r="Q10" s="184"/>
      <c r="R10" s="185"/>
      <c r="S10" s="186"/>
    </row>
    <row r="11" spans="1:19" s="46" customFormat="1" ht="15">
      <c r="A11" s="101"/>
      <c r="B11" s="102"/>
      <c r="D11" s="103"/>
      <c r="E11" s="103"/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4"/>
      <c r="Q11" s="104"/>
      <c r="R11" s="104"/>
      <c r="S11" s="187"/>
    </row>
    <row r="12" spans="1:20" s="48" customFormat="1" ht="16.5" customHeight="1">
      <c r="A12" s="106"/>
      <c r="B12" s="107"/>
      <c r="C12" s="108" t="s">
        <v>48</v>
      </c>
      <c r="D12" s="108"/>
      <c r="E12" s="107"/>
      <c r="F12" s="109" t="s">
        <v>112</v>
      </c>
      <c r="G12" s="108"/>
      <c r="H12" s="108"/>
      <c r="I12" s="108" t="s">
        <v>113</v>
      </c>
      <c r="J12" s="108"/>
      <c r="K12" s="108"/>
      <c r="L12" s="166"/>
      <c r="M12" s="167" t="s">
        <v>114</v>
      </c>
      <c r="N12" s="168" t="s">
        <v>115</v>
      </c>
      <c r="O12" s="169"/>
      <c r="P12" s="169"/>
      <c r="Q12" s="169"/>
      <c r="R12" s="169"/>
      <c r="S12" s="169"/>
      <c r="T12" s="188"/>
    </row>
    <row r="13" spans="1:20" s="48" customFormat="1" ht="12.75">
      <c r="A13" s="110" t="s">
        <v>53</v>
      </c>
      <c r="B13" s="111" t="s">
        <v>54</v>
      </c>
      <c r="C13" s="112" t="s">
        <v>55</v>
      </c>
      <c r="D13" s="112" t="s">
        <v>56</v>
      </c>
      <c r="E13" s="113" t="s">
        <v>57</v>
      </c>
      <c r="F13" s="114" t="s">
        <v>116</v>
      </c>
      <c r="G13" s="115" t="s">
        <v>117</v>
      </c>
      <c r="H13" s="114" t="s">
        <v>54</v>
      </c>
      <c r="I13" s="114" t="s">
        <v>118</v>
      </c>
      <c r="J13" s="114" t="s">
        <v>57</v>
      </c>
      <c r="K13" s="170" t="s">
        <v>119</v>
      </c>
      <c r="L13" s="114" t="s">
        <v>70</v>
      </c>
      <c r="M13" s="114"/>
      <c r="N13" s="114"/>
      <c r="O13" s="169"/>
      <c r="P13" s="169"/>
      <c r="Q13" s="169"/>
      <c r="R13" s="169"/>
      <c r="S13" s="169"/>
      <c r="T13" s="188"/>
    </row>
    <row r="14" spans="1:20" s="49" customFormat="1" ht="12.75" customHeight="1">
      <c r="A14" s="116" t="s">
        <v>26</v>
      </c>
      <c r="B14" s="117" t="s">
        <v>85</v>
      </c>
      <c r="C14" s="118" t="s">
        <v>120</v>
      </c>
      <c r="D14" s="119" t="s">
        <v>41</v>
      </c>
      <c r="E14" s="120">
        <v>7.6</v>
      </c>
      <c r="F14" s="121" t="s">
        <v>121</v>
      </c>
      <c r="G14" s="122"/>
      <c r="H14" s="116" t="s">
        <v>122</v>
      </c>
      <c r="I14" s="116" t="s">
        <v>123</v>
      </c>
      <c r="J14" s="116">
        <f aca="true" t="shared" si="0" ref="J14:J19">M14*7.6</f>
        <v>6.98402</v>
      </c>
      <c r="K14" s="171">
        <f>J14/27*1000000</f>
        <v>258667.4074074074</v>
      </c>
      <c r="L14" s="122" t="s">
        <v>82</v>
      </c>
      <c r="M14" s="172">
        <v>0.91895</v>
      </c>
      <c r="N14" s="173">
        <f>J14/27</f>
        <v>0.2586674074074074</v>
      </c>
      <c r="O14" s="174"/>
      <c r="P14" s="175"/>
      <c r="Q14" s="189"/>
      <c r="R14" s="190"/>
      <c r="S14" s="104"/>
      <c r="T14" s="104"/>
    </row>
    <row r="15" spans="1:20" s="50" customFormat="1" ht="12.75" customHeight="1">
      <c r="A15" s="116"/>
      <c r="B15" s="123"/>
      <c r="C15" s="124"/>
      <c r="D15" s="124"/>
      <c r="E15" s="125"/>
      <c r="F15" s="126" t="s">
        <v>121</v>
      </c>
      <c r="G15" s="126"/>
      <c r="H15" s="127" t="s">
        <v>124</v>
      </c>
      <c r="I15" s="127" t="s">
        <v>125</v>
      </c>
      <c r="J15" s="116">
        <f t="shared" si="0"/>
        <v>0.19</v>
      </c>
      <c r="K15" s="171">
        <f aca="true" t="shared" si="1" ref="K15:K35">J15/27*1000000</f>
        <v>7037.037037037037</v>
      </c>
      <c r="L15" s="126" t="s">
        <v>82</v>
      </c>
      <c r="M15" s="176">
        <v>0.025</v>
      </c>
      <c r="N15" s="173">
        <f aca="true" t="shared" si="2" ref="N15:N35">J15/27</f>
        <v>0.007037037037037037</v>
      </c>
      <c r="O15" s="174"/>
      <c r="P15" s="175"/>
      <c r="Q15" s="189"/>
      <c r="R15" s="190"/>
      <c r="S15" s="104"/>
      <c r="T15" s="104"/>
    </row>
    <row r="16" spans="1:20" s="50" customFormat="1" ht="12.75" customHeight="1">
      <c r="A16" s="116"/>
      <c r="B16" s="123"/>
      <c r="C16" s="124"/>
      <c r="D16" s="124"/>
      <c r="E16" s="125"/>
      <c r="F16" s="126" t="s">
        <v>121</v>
      </c>
      <c r="G16" s="126"/>
      <c r="H16" s="127" t="s">
        <v>59</v>
      </c>
      <c r="I16" s="127" t="s">
        <v>126</v>
      </c>
      <c r="J16" s="116">
        <f t="shared" si="0"/>
        <v>0.00038</v>
      </c>
      <c r="K16" s="171">
        <f t="shared" si="1"/>
        <v>14.074074074074074</v>
      </c>
      <c r="L16" s="126" t="s">
        <v>82</v>
      </c>
      <c r="M16" s="176">
        <v>5E-05</v>
      </c>
      <c r="N16" s="173">
        <f t="shared" si="2"/>
        <v>1.4074074074074075E-05</v>
      </c>
      <c r="O16" s="174"/>
      <c r="P16" s="175"/>
      <c r="Q16" s="189"/>
      <c r="R16" s="190"/>
      <c r="S16" s="104"/>
      <c r="T16" s="104"/>
    </row>
    <row r="17" spans="1:16" s="50" customFormat="1" ht="12.75" customHeight="1">
      <c r="A17" s="116"/>
      <c r="B17" s="123"/>
      <c r="C17" s="124"/>
      <c r="D17" s="124"/>
      <c r="E17" s="125"/>
      <c r="F17" s="126" t="s">
        <v>121</v>
      </c>
      <c r="G17" s="126"/>
      <c r="H17" s="127" t="s">
        <v>127</v>
      </c>
      <c r="I17" s="127" t="s">
        <v>128</v>
      </c>
      <c r="J17" s="116">
        <f t="shared" si="0"/>
        <v>0.0076</v>
      </c>
      <c r="K17" s="171">
        <f t="shared" si="1"/>
        <v>281.48148148148147</v>
      </c>
      <c r="L17" s="126" t="s">
        <v>82</v>
      </c>
      <c r="M17" s="176">
        <v>0.001</v>
      </c>
      <c r="N17" s="173">
        <f t="shared" si="2"/>
        <v>0.00028148148148148146</v>
      </c>
      <c r="O17" s="174"/>
      <c r="P17" s="175"/>
    </row>
    <row r="18" spans="1:16" s="50" customFormat="1" ht="12.75" customHeight="1">
      <c r="A18" s="116"/>
      <c r="B18" s="123"/>
      <c r="C18" s="124"/>
      <c r="D18" s="124"/>
      <c r="E18" s="125"/>
      <c r="F18" s="126" t="s">
        <v>121</v>
      </c>
      <c r="G18" s="126"/>
      <c r="H18" s="127" t="s">
        <v>129</v>
      </c>
      <c r="I18" s="127" t="s">
        <v>130</v>
      </c>
      <c r="J18" s="116">
        <f t="shared" si="0"/>
        <v>0.076</v>
      </c>
      <c r="K18" s="171">
        <f t="shared" si="1"/>
        <v>2814.814814814815</v>
      </c>
      <c r="L18" s="126" t="s">
        <v>82</v>
      </c>
      <c r="M18" s="176">
        <v>0.01</v>
      </c>
      <c r="N18" s="173">
        <f t="shared" si="2"/>
        <v>0.0028148148148148147</v>
      </c>
      <c r="O18" s="174"/>
      <c r="P18" s="175"/>
    </row>
    <row r="19" spans="1:16" s="50" customFormat="1" ht="12.75" customHeight="1">
      <c r="A19" s="116"/>
      <c r="B19" s="128"/>
      <c r="C19" s="122"/>
      <c r="D19" s="122"/>
      <c r="E19" s="129"/>
      <c r="F19" s="121" t="s">
        <v>121</v>
      </c>
      <c r="G19" s="122"/>
      <c r="H19" s="116" t="s">
        <v>131</v>
      </c>
      <c r="I19" s="116" t="s">
        <v>132</v>
      </c>
      <c r="J19" s="116">
        <f t="shared" si="0"/>
        <v>0.34199999999999997</v>
      </c>
      <c r="K19" s="171">
        <f t="shared" si="1"/>
        <v>12666.666666666666</v>
      </c>
      <c r="L19" s="122" t="s">
        <v>82</v>
      </c>
      <c r="M19" s="172">
        <v>0.045</v>
      </c>
      <c r="N19" s="173">
        <f t="shared" si="2"/>
        <v>0.012666666666666666</v>
      </c>
      <c r="O19" s="174"/>
      <c r="P19" s="175"/>
    </row>
    <row r="20" spans="1:16" s="50" customFormat="1" ht="12.75" customHeight="1">
      <c r="A20" s="116"/>
      <c r="B20" s="130" t="s">
        <v>92</v>
      </c>
      <c r="C20" s="131" t="s">
        <v>93</v>
      </c>
      <c r="D20" s="132" t="s">
        <v>94</v>
      </c>
      <c r="E20" s="133">
        <v>1</v>
      </c>
      <c r="F20" s="126" t="s">
        <v>121</v>
      </c>
      <c r="G20" s="126"/>
      <c r="H20" s="127" t="s">
        <v>133</v>
      </c>
      <c r="I20" s="127" t="s">
        <v>134</v>
      </c>
      <c r="J20" s="127">
        <f>M20*1</f>
        <v>0.3</v>
      </c>
      <c r="K20" s="171">
        <f t="shared" si="1"/>
        <v>11111.111111111111</v>
      </c>
      <c r="L20" s="126" t="s">
        <v>82</v>
      </c>
      <c r="M20" s="176">
        <v>0.3</v>
      </c>
      <c r="N20" s="173">
        <f t="shared" si="2"/>
        <v>0.011111111111111112</v>
      </c>
      <c r="O20" s="174"/>
      <c r="P20" s="175"/>
    </row>
    <row r="21" spans="1:16" s="50" customFormat="1" ht="12.75" customHeight="1">
      <c r="A21" s="116"/>
      <c r="B21" s="134"/>
      <c r="C21" s="135"/>
      <c r="D21" s="135"/>
      <c r="E21" s="136"/>
      <c r="F21" s="126" t="s">
        <v>121</v>
      </c>
      <c r="G21" s="126"/>
      <c r="H21" s="127" t="s">
        <v>135</v>
      </c>
      <c r="I21" s="127" t="s">
        <v>134</v>
      </c>
      <c r="J21" s="127">
        <f>M21*1</f>
        <v>0.07</v>
      </c>
      <c r="K21" s="171">
        <f t="shared" si="1"/>
        <v>2592.592592592593</v>
      </c>
      <c r="L21" s="126" t="s">
        <v>82</v>
      </c>
      <c r="M21" s="176">
        <v>0.07</v>
      </c>
      <c r="N21" s="173">
        <f t="shared" si="2"/>
        <v>0.002592592592592593</v>
      </c>
      <c r="O21" s="174"/>
      <c r="P21" s="175"/>
    </row>
    <row r="22" spans="1:16" s="50" customFormat="1" ht="12.75" customHeight="1">
      <c r="A22" s="116"/>
      <c r="B22" s="134"/>
      <c r="C22" s="135"/>
      <c r="D22" s="135"/>
      <c r="E22" s="137"/>
      <c r="F22" s="126" t="s">
        <v>121</v>
      </c>
      <c r="G22" s="126"/>
      <c r="H22" s="127" t="s">
        <v>136</v>
      </c>
      <c r="I22" s="127" t="s">
        <v>132</v>
      </c>
      <c r="J22" s="127">
        <f>M22*1</f>
        <v>0.63</v>
      </c>
      <c r="K22" s="171">
        <f t="shared" si="1"/>
        <v>23333.333333333336</v>
      </c>
      <c r="L22" s="126" t="s">
        <v>82</v>
      </c>
      <c r="M22" s="176">
        <v>0.63</v>
      </c>
      <c r="N22" s="173">
        <f t="shared" si="2"/>
        <v>0.023333333333333334</v>
      </c>
      <c r="O22" s="174"/>
      <c r="P22" s="175"/>
    </row>
    <row r="23" spans="1:16" s="51" customFormat="1" ht="12.75" customHeight="1">
      <c r="A23" s="116"/>
      <c r="B23" s="117" t="s">
        <v>96</v>
      </c>
      <c r="C23" s="117" t="s">
        <v>97</v>
      </c>
      <c r="D23" s="117" t="s">
        <v>137</v>
      </c>
      <c r="E23" s="138">
        <v>0.7</v>
      </c>
      <c r="F23" s="122" t="s">
        <v>121</v>
      </c>
      <c r="G23" s="122"/>
      <c r="H23" s="116" t="s">
        <v>122</v>
      </c>
      <c r="I23" s="116" t="s">
        <v>123</v>
      </c>
      <c r="J23" s="116">
        <f>M23*0.7</f>
        <v>0.6789999999999999</v>
      </c>
      <c r="K23" s="171">
        <f t="shared" si="1"/>
        <v>25148.148148148146</v>
      </c>
      <c r="L23" s="122" t="s">
        <v>82</v>
      </c>
      <c r="M23" s="177">
        <v>0.97</v>
      </c>
      <c r="N23" s="173">
        <f t="shared" si="2"/>
        <v>0.025148148148148145</v>
      </c>
      <c r="O23" s="178"/>
      <c r="P23" s="179"/>
    </row>
    <row r="24" spans="1:16" s="51" customFormat="1" ht="12.75" customHeight="1">
      <c r="A24" s="116"/>
      <c r="B24" s="128"/>
      <c r="C24" s="128"/>
      <c r="D24" s="128"/>
      <c r="E24" s="139"/>
      <c r="F24" s="122" t="s">
        <v>121</v>
      </c>
      <c r="G24" s="122"/>
      <c r="H24" s="116" t="s">
        <v>138</v>
      </c>
      <c r="I24" s="116" t="s">
        <v>134</v>
      </c>
      <c r="J24" s="116">
        <f>M24*0.7</f>
        <v>0.020999999999999998</v>
      </c>
      <c r="K24" s="171">
        <f t="shared" si="1"/>
        <v>777.7777777777777</v>
      </c>
      <c r="L24" s="122" t="s">
        <v>82</v>
      </c>
      <c r="M24" s="177">
        <v>0.03</v>
      </c>
      <c r="N24" s="173">
        <f t="shared" si="2"/>
        <v>0.0007777777777777777</v>
      </c>
      <c r="O24" s="178"/>
      <c r="P24" s="179"/>
    </row>
    <row r="25" spans="1:16" s="49" customFormat="1" ht="12.75" customHeight="1">
      <c r="A25" s="116"/>
      <c r="B25" s="117" t="s">
        <v>100</v>
      </c>
      <c r="C25" s="140" t="s">
        <v>101</v>
      </c>
      <c r="D25" s="117" t="s">
        <v>139</v>
      </c>
      <c r="E25" s="138">
        <v>14.7</v>
      </c>
      <c r="F25" s="121" t="s">
        <v>121</v>
      </c>
      <c r="G25" s="122"/>
      <c r="H25" s="116" t="s">
        <v>140</v>
      </c>
      <c r="I25" s="116" t="s">
        <v>134</v>
      </c>
      <c r="J25" s="116">
        <f>M25*14.7</f>
        <v>0.3675</v>
      </c>
      <c r="K25" s="171">
        <f t="shared" si="1"/>
        <v>13611.11111111111</v>
      </c>
      <c r="L25" s="122" t="s">
        <v>82</v>
      </c>
      <c r="M25" s="172">
        <v>0.025</v>
      </c>
      <c r="N25" s="173">
        <f t="shared" si="2"/>
        <v>0.01361111111111111</v>
      </c>
      <c r="O25" s="174"/>
      <c r="P25" s="175"/>
    </row>
    <row r="26" spans="1:16" s="49" customFormat="1" ht="12.75" customHeight="1">
      <c r="A26" s="116"/>
      <c r="B26" s="123"/>
      <c r="C26" s="123"/>
      <c r="D26" s="123"/>
      <c r="E26" s="141"/>
      <c r="F26" s="121" t="s">
        <v>121</v>
      </c>
      <c r="G26" s="122"/>
      <c r="H26" s="116" t="s">
        <v>141</v>
      </c>
      <c r="I26" s="116" t="s">
        <v>134</v>
      </c>
      <c r="J26" s="116">
        <f aca="true" t="shared" si="3" ref="J26:J31">M26*14.7</f>
        <v>0.3675</v>
      </c>
      <c r="K26" s="171">
        <f t="shared" si="1"/>
        <v>13611.11111111111</v>
      </c>
      <c r="L26" s="116" t="s">
        <v>82</v>
      </c>
      <c r="M26" s="172">
        <v>0.025</v>
      </c>
      <c r="N26" s="173">
        <f t="shared" si="2"/>
        <v>0.01361111111111111</v>
      </c>
      <c r="O26" s="174"/>
      <c r="P26" s="175"/>
    </row>
    <row r="27" spans="1:16" s="49" customFormat="1" ht="12.75" customHeight="1">
      <c r="A27" s="116"/>
      <c r="B27" s="123"/>
      <c r="C27" s="123"/>
      <c r="D27" s="123"/>
      <c r="E27" s="141"/>
      <c r="F27" s="121" t="s">
        <v>121</v>
      </c>
      <c r="G27" s="122"/>
      <c r="H27" s="116" t="s">
        <v>142</v>
      </c>
      <c r="I27" s="116" t="s">
        <v>134</v>
      </c>
      <c r="J27" s="116">
        <f t="shared" si="3"/>
        <v>0.3675</v>
      </c>
      <c r="K27" s="171">
        <f t="shared" si="1"/>
        <v>13611.11111111111</v>
      </c>
      <c r="L27" s="116" t="s">
        <v>82</v>
      </c>
      <c r="M27" s="172">
        <v>0.025</v>
      </c>
      <c r="N27" s="173">
        <f t="shared" si="2"/>
        <v>0.01361111111111111</v>
      </c>
      <c r="O27" s="174"/>
      <c r="P27" s="175"/>
    </row>
    <row r="28" spans="1:16" s="49" customFormat="1" ht="12.75" customHeight="1">
      <c r="A28" s="116"/>
      <c r="B28" s="123"/>
      <c r="C28" s="123"/>
      <c r="D28" s="123"/>
      <c r="E28" s="141"/>
      <c r="F28" s="121" t="s">
        <v>121</v>
      </c>
      <c r="G28" s="122"/>
      <c r="H28" s="116" t="s">
        <v>143</v>
      </c>
      <c r="I28" s="116" t="s">
        <v>134</v>
      </c>
      <c r="J28" s="116">
        <f t="shared" si="3"/>
        <v>0.44099999999999995</v>
      </c>
      <c r="K28" s="171">
        <f t="shared" si="1"/>
        <v>16333.333333333332</v>
      </c>
      <c r="L28" s="116" t="s">
        <v>82</v>
      </c>
      <c r="M28" s="172">
        <v>0.03</v>
      </c>
      <c r="N28" s="173">
        <f t="shared" si="2"/>
        <v>0.01633333333333333</v>
      </c>
      <c r="O28" s="174"/>
      <c r="P28" s="175"/>
    </row>
    <row r="29" spans="1:16" s="49" customFormat="1" ht="12.75" customHeight="1">
      <c r="A29" s="116"/>
      <c r="B29" s="123"/>
      <c r="C29" s="123"/>
      <c r="D29" s="123"/>
      <c r="E29" s="141"/>
      <c r="F29" s="121" t="s">
        <v>121</v>
      </c>
      <c r="G29" s="122"/>
      <c r="H29" s="116" t="s">
        <v>144</v>
      </c>
      <c r="I29" s="116" t="s">
        <v>145</v>
      </c>
      <c r="J29" s="116">
        <f t="shared" si="3"/>
        <v>0.0147</v>
      </c>
      <c r="K29" s="171">
        <f t="shared" si="1"/>
        <v>544.4444444444445</v>
      </c>
      <c r="L29" s="116" t="s">
        <v>82</v>
      </c>
      <c r="M29" s="172">
        <v>0.001</v>
      </c>
      <c r="N29" s="173">
        <f t="shared" si="2"/>
        <v>0.0005444444444444444</v>
      </c>
      <c r="O29" s="174"/>
      <c r="P29" s="175"/>
    </row>
    <row r="30" spans="1:16" s="49" customFormat="1" ht="12.75" customHeight="1">
      <c r="A30" s="116"/>
      <c r="B30" s="123"/>
      <c r="C30" s="123"/>
      <c r="D30" s="123"/>
      <c r="E30" s="141"/>
      <c r="F30" s="121" t="s">
        <v>121</v>
      </c>
      <c r="G30" s="122"/>
      <c r="H30" s="116" t="s">
        <v>146</v>
      </c>
      <c r="I30" s="116" t="s">
        <v>147</v>
      </c>
      <c r="J30" s="116">
        <f t="shared" si="3"/>
        <v>12.8478</v>
      </c>
      <c r="K30" s="171">
        <f t="shared" si="1"/>
        <v>475844.4444444444</v>
      </c>
      <c r="L30" s="116" t="s">
        <v>82</v>
      </c>
      <c r="M30" s="172">
        <v>0.874</v>
      </c>
      <c r="N30" s="173">
        <f t="shared" si="2"/>
        <v>0.4758444444444444</v>
      </c>
      <c r="O30" s="174"/>
      <c r="P30" s="175"/>
    </row>
    <row r="31" spans="1:16" s="49" customFormat="1" ht="12.75" customHeight="1">
      <c r="A31" s="116"/>
      <c r="B31" s="123"/>
      <c r="C31" s="123"/>
      <c r="D31" s="123"/>
      <c r="E31" s="139"/>
      <c r="F31" s="121" t="s">
        <v>121</v>
      </c>
      <c r="G31" s="122"/>
      <c r="H31" s="116" t="s">
        <v>148</v>
      </c>
      <c r="I31" s="116" t="s">
        <v>149</v>
      </c>
      <c r="J31" s="116">
        <f t="shared" si="3"/>
        <v>0.294</v>
      </c>
      <c r="K31" s="171">
        <f t="shared" si="1"/>
        <v>10888.888888888889</v>
      </c>
      <c r="L31" s="116" t="s">
        <v>82</v>
      </c>
      <c r="M31" s="172">
        <v>0.02</v>
      </c>
      <c r="N31" s="173">
        <f t="shared" si="2"/>
        <v>0.010888888888888889</v>
      </c>
      <c r="O31" s="174"/>
      <c r="P31" s="175"/>
    </row>
    <row r="32" spans="1:16" s="49" customFormat="1" ht="12.75" customHeight="1">
      <c r="A32" s="116"/>
      <c r="B32" s="117" t="s">
        <v>104</v>
      </c>
      <c r="C32" s="140" t="s">
        <v>105</v>
      </c>
      <c r="D32" s="119" t="s">
        <v>106</v>
      </c>
      <c r="E32" s="138">
        <v>2</v>
      </c>
      <c r="F32" s="121" t="s">
        <v>121</v>
      </c>
      <c r="G32" s="122"/>
      <c r="H32" s="116" t="s">
        <v>150</v>
      </c>
      <c r="I32" s="116" t="s">
        <v>151</v>
      </c>
      <c r="J32" s="116">
        <f>M32*2</f>
        <v>1.9998</v>
      </c>
      <c r="K32" s="171">
        <f t="shared" si="1"/>
        <v>74066.66666666667</v>
      </c>
      <c r="L32" s="122" t="s">
        <v>82</v>
      </c>
      <c r="M32" s="172">
        <v>0.9999</v>
      </c>
      <c r="N32" s="173">
        <f t="shared" si="2"/>
        <v>0.07406666666666667</v>
      </c>
      <c r="O32" s="174"/>
      <c r="P32" s="175"/>
    </row>
    <row r="33" spans="1:16" s="49" customFormat="1" ht="12.75" customHeight="1">
      <c r="A33" s="116"/>
      <c r="B33" s="128"/>
      <c r="C33" s="142"/>
      <c r="D33" s="122"/>
      <c r="E33" s="139"/>
      <c r="F33" s="121" t="s">
        <v>121</v>
      </c>
      <c r="G33" s="122"/>
      <c r="H33" s="116" t="s">
        <v>152</v>
      </c>
      <c r="I33" s="127" t="s">
        <v>134</v>
      </c>
      <c r="J33" s="116">
        <f>M33*2</f>
        <v>0.0002</v>
      </c>
      <c r="K33" s="171">
        <f t="shared" si="1"/>
        <v>7.407407407407407</v>
      </c>
      <c r="L33" s="122" t="s">
        <v>82</v>
      </c>
      <c r="M33" s="172">
        <v>0.0001</v>
      </c>
      <c r="N33" s="173">
        <f t="shared" si="2"/>
        <v>7.4074074074074075E-06</v>
      </c>
      <c r="O33" s="174"/>
      <c r="P33" s="175"/>
    </row>
    <row r="34" spans="1:16" s="49" customFormat="1" ht="12.75" customHeight="1">
      <c r="A34" s="116"/>
      <c r="B34" s="119" t="s">
        <v>77</v>
      </c>
      <c r="C34" s="143" t="s">
        <v>78</v>
      </c>
      <c r="D34" s="143" t="s">
        <v>79</v>
      </c>
      <c r="E34" s="144">
        <v>1</v>
      </c>
      <c r="F34" s="145" t="s">
        <v>121</v>
      </c>
      <c r="G34" s="122"/>
      <c r="H34" s="145" t="s">
        <v>153</v>
      </c>
      <c r="I34" s="145" t="s">
        <v>154</v>
      </c>
      <c r="J34" s="116">
        <f>M34*E34</f>
        <v>0.997916</v>
      </c>
      <c r="K34" s="171">
        <f t="shared" si="1"/>
        <v>36959.851851851854</v>
      </c>
      <c r="L34" s="122" t="s">
        <v>82</v>
      </c>
      <c r="M34" s="173">
        <v>0.997916</v>
      </c>
      <c r="N34" s="173">
        <f t="shared" si="2"/>
        <v>0.036959851851851855</v>
      </c>
      <c r="O34" s="174"/>
      <c r="P34" s="175"/>
    </row>
    <row r="35" spans="1:14" ht="12.75" customHeight="1">
      <c r="A35" s="116"/>
      <c r="B35" s="122"/>
      <c r="C35" s="121" t="s">
        <v>78</v>
      </c>
      <c r="D35" s="121" t="s">
        <v>155</v>
      </c>
      <c r="E35" s="146"/>
      <c r="F35" s="145" t="s">
        <v>121</v>
      </c>
      <c r="G35" s="122"/>
      <c r="H35" s="145" t="s">
        <v>138</v>
      </c>
      <c r="I35" s="116" t="s">
        <v>134</v>
      </c>
      <c r="J35" s="116">
        <f>M35*E34</f>
        <v>0.0020839999999999748</v>
      </c>
      <c r="K35" s="171">
        <f t="shared" si="1"/>
        <v>77.18518518518424</v>
      </c>
      <c r="L35" s="122" t="s">
        <v>82</v>
      </c>
      <c r="M35" s="173">
        <f>1-M34</f>
        <v>0.0020839999999999748</v>
      </c>
      <c r="N35" s="173">
        <f t="shared" si="2"/>
        <v>7.718518518518424E-05</v>
      </c>
    </row>
    <row r="36" ht="20.25" customHeight="1"/>
    <row r="37" spans="1:5" ht="12.75">
      <c r="A37" s="147"/>
      <c r="B37" s="52" t="s">
        <v>156</v>
      </c>
      <c r="E37" s="148"/>
    </row>
    <row r="38" spans="1:5" ht="12.75">
      <c r="A38" s="149"/>
      <c r="B38" s="104" t="s">
        <v>109</v>
      </c>
      <c r="E38" s="148"/>
    </row>
  </sheetData>
  <sheetProtection/>
  <mergeCells count="34">
    <mergeCell ref="A1:S1"/>
    <mergeCell ref="A2:S2"/>
    <mergeCell ref="M5:N5"/>
    <mergeCell ref="H6:S6"/>
    <mergeCell ref="P7:S7"/>
    <mergeCell ref="A8:S8"/>
    <mergeCell ref="A14:A35"/>
    <mergeCell ref="B14:B19"/>
    <mergeCell ref="B20:B22"/>
    <mergeCell ref="B23:B24"/>
    <mergeCell ref="B25:B31"/>
    <mergeCell ref="B32:B33"/>
    <mergeCell ref="B34:B35"/>
    <mergeCell ref="C14:C19"/>
    <mergeCell ref="C20:C22"/>
    <mergeCell ref="C23:C24"/>
    <mergeCell ref="C25:C31"/>
    <mergeCell ref="C32:C33"/>
    <mergeCell ref="C34:C35"/>
    <mergeCell ref="D14:D19"/>
    <mergeCell ref="D20:D22"/>
    <mergeCell ref="D23:D24"/>
    <mergeCell ref="D25:D31"/>
    <mergeCell ref="D32:D33"/>
    <mergeCell ref="D34:D35"/>
    <mergeCell ref="E14:E19"/>
    <mergeCell ref="E20:E22"/>
    <mergeCell ref="E23:E24"/>
    <mergeCell ref="E25:E31"/>
    <mergeCell ref="E32:E33"/>
    <mergeCell ref="E34:E35"/>
    <mergeCell ref="M12:M13"/>
    <mergeCell ref="N12:N13"/>
    <mergeCell ref="T12:T13"/>
  </mergeCells>
  <printOptions horizontalCentered="1"/>
  <pageMargins left="0.5905511811023623" right="0.5905511811023623" top="0.66" bottom="0.5905511811023623" header="0.5118110236220472" footer="0.5118110236220472"/>
  <pageSetup fitToHeight="1" fitToWidth="1" horizontalDpi="600" verticalDpi="600" orientation="landscape" scale="4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31">
      <selection activeCell="G4" sqref="G4"/>
    </sheetView>
  </sheetViews>
  <sheetFormatPr defaultColWidth="8.00390625" defaultRowHeight="16.5"/>
  <cols>
    <col min="1" max="1" width="33.125" style="1" customWidth="1"/>
    <col min="2" max="2" width="41.25390625" style="2" customWidth="1"/>
    <col min="3" max="3" width="6.75390625" style="3" customWidth="1"/>
    <col min="4" max="4" width="15.125" style="1" customWidth="1"/>
    <col min="5" max="5" width="33.375" style="2" customWidth="1"/>
    <col min="6" max="16384" width="8.00390625" style="1" customWidth="1"/>
  </cols>
  <sheetData>
    <row r="1" spans="1:5" ht="13.5">
      <c r="A1" s="4" t="s">
        <v>157</v>
      </c>
      <c r="D1" s="5" t="s">
        <v>158</v>
      </c>
      <c r="E1" s="3"/>
    </row>
    <row r="2" spans="1:5" ht="13.5">
      <c r="A2" s="6" t="s">
        <v>159</v>
      </c>
      <c r="B2" s="7" t="s">
        <v>160</v>
      </c>
      <c r="C2" s="8"/>
      <c r="D2" s="6" t="s">
        <v>159</v>
      </c>
      <c r="E2" s="7" t="s">
        <v>160</v>
      </c>
    </row>
    <row r="3" spans="1:5" ht="24">
      <c r="A3" s="9" t="s">
        <v>161</v>
      </c>
      <c r="B3" s="10" t="s">
        <v>162</v>
      </c>
      <c r="C3" s="11"/>
      <c r="D3" s="12" t="s">
        <v>163</v>
      </c>
      <c r="E3" s="13" t="s">
        <v>164</v>
      </c>
    </row>
    <row r="4" spans="1:5" ht="24">
      <c r="A4" s="14" t="s">
        <v>165</v>
      </c>
      <c r="B4" s="15" t="s">
        <v>166</v>
      </c>
      <c r="C4" s="11"/>
      <c r="D4" s="16" t="s">
        <v>167</v>
      </c>
      <c r="E4" s="15" t="s">
        <v>168</v>
      </c>
    </row>
    <row r="5" spans="1:5" ht="24">
      <c r="A5" s="14" t="s">
        <v>169</v>
      </c>
      <c r="B5" s="15" t="s">
        <v>170</v>
      </c>
      <c r="C5" s="11"/>
      <c r="D5" s="16" t="s">
        <v>171</v>
      </c>
      <c r="E5" s="15" t="s">
        <v>172</v>
      </c>
    </row>
    <row r="6" spans="1:5" ht="24">
      <c r="A6" s="14" t="s">
        <v>173</v>
      </c>
      <c r="B6" s="15" t="s">
        <v>174</v>
      </c>
      <c r="C6" s="11"/>
      <c r="D6" s="16" t="s">
        <v>175</v>
      </c>
      <c r="E6" s="15" t="s">
        <v>176</v>
      </c>
    </row>
    <row r="7" spans="1:5" ht="24">
      <c r="A7" s="17" t="s">
        <v>177</v>
      </c>
      <c r="B7" s="15" t="s">
        <v>178</v>
      </c>
      <c r="C7" s="11"/>
      <c r="D7" s="16" t="s">
        <v>179</v>
      </c>
      <c r="E7" s="15" t="s">
        <v>180</v>
      </c>
    </row>
    <row r="8" spans="1:5" ht="24">
      <c r="A8" s="14" t="s">
        <v>181</v>
      </c>
      <c r="B8" s="15" t="s">
        <v>182</v>
      </c>
      <c r="C8" s="11"/>
      <c r="D8" s="16" t="s">
        <v>183</v>
      </c>
      <c r="E8" s="15" t="s">
        <v>184</v>
      </c>
    </row>
    <row r="9" spans="1:5" ht="12.75">
      <c r="A9" s="17" t="s">
        <v>185</v>
      </c>
      <c r="B9" s="15" t="s">
        <v>186</v>
      </c>
      <c r="C9" s="11"/>
      <c r="D9" s="16" t="s">
        <v>187</v>
      </c>
      <c r="E9" s="15" t="s">
        <v>188</v>
      </c>
    </row>
    <row r="10" spans="1:5" ht="24.75">
      <c r="A10" s="14" t="s">
        <v>189</v>
      </c>
      <c r="B10" s="15" t="s">
        <v>190</v>
      </c>
      <c r="C10" s="11"/>
      <c r="D10" s="18" t="s">
        <v>191</v>
      </c>
      <c r="E10" s="19" t="s">
        <v>192</v>
      </c>
    </row>
    <row r="11" spans="1:5" ht="24.75">
      <c r="A11" s="14" t="s">
        <v>193</v>
      </c>
      <c r="B11" s="15" t="s">
        <v>194</v>
      </c>
      <c r="C11" s="11"/>
      <c r="D11" s="20"/>
      <c r="E11" s="3"/>
    </row>
    <row r="12" spans="1:5" ht="24.75">
      <c r="A12" s="14" t="s">
        <v>195</v>
      </c>
      <c r="B12" s="15" t="s">
        <v>196</v>
      </c>
      <c r="C12" s="11"/>
      <c r="D12" s="21" t="s">
        <v>197</v>
      </c>
      <c r="E12" s="22"/>
    </row>
    <row r="13" spans="1:5" ht="24.75">
      <c r="A13" s="14" t="s">
        <v>198</v>
      </c>
      <c r="B13" s="15" t="s">
        <v>199</v>
      </c>
      <c r="C13" s="11"/>
      <c r="D13" s="23" t="s">
        <v>159</v>
      </c>
      <c r="E13" s="24" t="s">
        <v>160</v>
      </c>
    </row>
    <row r="14" spans="1:5" ht="31.5">
      <c r="A14" s="14" t="s">
        <v>200</v>
      </c>
      <c r="B14" s="15" t="s">
        <v>201</v>
      </c>
      <c r="C14" s="11"/>
      <c r="D14" s="25">
        <v>1</v>
      </c>
      <c r="E14" s="26" t="s">
        <v>202</v>
      </c>
    </row>
    <row r="15" spans="1:5" ht="47.25">
      <c r="A15" s="14" t="s">
        <v>203</v>
      </c>
      <c r="B15" s="15" t="s">
        <v>204</v>
      </c>
      <c r="C15" s="11"/>
      <c r="D15" s="27" t="s">
        <v>205</v>
      </c>
      <c r="E15" s="28" t="s">
        <v>206</v>
      </c>
    </row>
    <row r="16" spans="1:5" ht="47.25">
      <c r="A16" s="17" t="s">
        <v>207</v>
      </c>
      <c r="B16" s="15" t="s">
        <v>208</v>
      </c>
      <c r="C16" s="11"/>
      <c r="D16" s="27" t="s">
        <v>209</v>
      </c>
      <c r="E16" s="28" t="s">
        <v>210</v>
      </c>
    </row>
    <row r="17" spans="1:5" ht="47.25">
      <c r="A17" s="17" t="s">
        <v>211</v>
      </c>
      <c r="B17" s="29" t="s">
        <v>212</v>
      </c>
      <c r="D17" s="27" t="s">
        <v>213</v>
      </c>
      <c r="E17" s="30" t="s">
        <v>214</v>
      </c>
    </row>
    <row r="18" spans="1:5" ht="31.5">
      <c r="A18" s="14" t="s">
        <v>215</v>
      </c>
      <c r="B18" s="15" t="s">
        <v>216</v>
      </c>
      <c r="C18" s="11"/>
      <c r="D18" s="27">
        <v>3</v>
      </c>
      <c r="E18" s="30" t="s">
        <v>217</v>
      </c>
    </row>
    <row r="19" spans="1:5" ht="31.5">
      <c r="A19" s="14" t="s">
        <v>218</v>
      </c>
      <c r="B19" s="15" t="s">
        <v>219</v>
      </c>
      <c r="C19" s="11"/>
      <c r="D19" s="27">
        <v>4</v>
      </c>
      <c r="E19" s="31" t="s">
        <v>220</v>
      </c>
    </row>
    <row r="20" spans="1:5" ht="45">
      <c r="A20" s="14" t="s">
        <v>221</v>
      </c>
      <c r="B20" s="15" t="s">
        <v>222</v>
      </c>
      <c r="C20" s="11"/>
      <c r="D20" s="27">
        <v>5</v>
      </c>
      <c r="E20" s="32" t="s">
        <v>223</v>
      </c>
    </row>
    <row r="21" spans="1:5" ht="30">
      <c r="A21" s="17" t="s">
        <v>224</v>
      </c>
      <c r="B21" s="15" t="s">
        <v>225</v>
      </c>
      <c r="C21" s="11"/>
      <c r="D21" s="27" t="s">
        <v>226</v>
      </c>
      <c r="E21" s="32" t="s">
        <v>227</v>
      </c>
    </row>
    <row r="22" spans="1:5" ht="31.5">
      <c r="A22" s="14" t="s">
        <v>228</v>
      </c>
      <c r="B22" s="15" t="s">
        <v>229</v>
      </c>
      <c r="C22" s="11"/>
      <c r="D22" s="27" t="s">
        <v>230</v>
      </c>
      <c r="E22" s="30" t="s">
        <v>231</v>
      </c>
    </row>
    <row r="23" spans="1:5" ht="31.5">
      <c r="A23" s="17" t="s">
        <v>232</v>
      </c>
      <c r="B23" s="15" t="s">
        <v>233</v>
      </c>
      <c r="C23" s="11"/>
      <c r="D23" s="33" t="s">
        <v>234</v>
      </c>
      <c r="E23" s="30" t="s">
        <v>235</v>
      </c>
    </row>
    <row r="24" spans="1:5" ht="47.25">
      <c r="A24" s="14" t="s">
        <v>236</v>
      </c>
      <c r="B24" s="15" t="s">
        <v>237</v>
      </c>
      <c r="C24" s="11"/>
      <c r="D24" s="27" t="s">
        <v>238</v>
      </c>
      <c r="E24" s="30" t="s">
        <v>239</v>
      </c>
    </row>
    <row r="25" spans="1:5" ht="101.25" customHeight="1">
      <c r="A25" s="17" t="s">
        <v>240</v>
      </c>
      <c r="B25" s="15" t="s">
        <v>241</v>
      </c>
      <c r="C25" s="11"/>
      <c r="D25" s="34" t="s">
        <v>242</v>
      </c>
      <c r="E25" s="29" t="s">
        <v>243</v>
      </c>
    </row>
    <row r="26" spans="1:5" ht="89.25">
      <c r="A26" s="14" t="s">
        <v>244</v>
      </c>
      <c r="B26" s="15" t="s">
        <v>245</v>
      </c>
      <c r="C26" s="11"/>
      <c r="D26" s="34">
        <v>8</v>
      </c>
      <c r="E26" s="29" t="s">
        <v>246</v>
      </c>
    </row>
    <row r="27" spans="1:5" ht="38.25">
      <c r="A27" s="14" t="s">
        <v>247</v>
      </c>
      <c r="B27" s="15" t="s">
        <v>248</v>
      </c>
      <c r="C27" s="11"/>
      <c r="D27" s="34">
        <v>9</v>
      </c>
      <c r="E27" s="29" t="s">
        <v>249</v>
      </c>
    </row>
    <row r="28" spans="1:5" ht="12.75">
      <c r="A28" s="14" t="s">
        <v>250</v>
      </c>
      <c r="B28" s="15" t="s">
        <v>251</v>
      </c>
      <c r="C28" s="11"/>
      <c r="D28" s="34" t="s">
        <v>252</v>
      </c>
      <c r="E28" s="29" t="s">
        <v>253</v>
      </c>
    </row>
    <row r="29" spans="1:5" ht="25.5">
      <c r="A29" s="14" t="s">
        <v>254</v>
      </c>
      <c r="B29" s="15" t="s">
        <v>255</v>
      </c>
      <c r="C29" s="11"/>
      <c r="D29" s="34" t="s">
        <v>256</v>
      </c>
      <c r="E29" s="29" t="s">
        <v>257</v>
      </c>
    </row>
    <row r="30" spans="1:5" ht="25.5">
      <c r="A30" s="14" t="s">
        <v>258</v>
      </c>
      <c r="B30" s="15" t="s">
        <v>259</v>
      </c>
      <c r="C30" s="11"/>
      <c r="D30" s="34">
        <v>11</v>
      </c>
      <c r="E30" s="29" t="s">
        <v>260</v>
      </c>
    </row>
    <row r="31" spans="1:5" ht="25.5">
      <c r="A31" s="14" t="s">
        <v>261</v>
      </c>
      <c r="B31" s="15" t="s">
        <v>262</v>
      </c>
      <c r="C31" s="11"/>
      <c r="D31" s="34">
        <v>12</v>
      </c>
      <c r="E31" s="29" t="s">
        <v>263</v>
      </c>
    </row>
    <row r="32" spans="1:5" ht="24">
      <c r="A32" s="14" t="s">
        <v>264</v>
      </c>
      <c r="B32" s="15" t="s">
        <v>265</v>
      </c>
      <c r="C32" s="11"/>
      <c r="D32" s="34" t="s">
        <v>266</v>
      </c>
      <c r="E32" s="29" t="s">
        <v>267</v>
      </c>
    </row>
    <row r="33" spans="1:5" ht="24">
      <c r="A33" s="14" t="s">
        <v>268</v>
      </c>
      <c r="B33" s="15" t="s">
        <v>269</v>
      </c>
      <c r="C33" s="11"/>
      <c r="D33" s="34" t="s">
        <v>270</v>
      </c>
      <c r="E33" s="29" t="s">
        <v>271</v>
      </c>
    </row>
    <row r="34" spans="1:5" ht="63.75">
      <c r="A34" s="14" t="s">
        <v>272</v>
      </c>
      <c r="B34" s="15" t="s">
        <v>273</v>
      </c>
      <c r="C34" s="11"/>
      <c r="D34" s="34">
        <v>14</v>
      </c>
      <c r="E34" s="29" t="s">
        <v>274</v>
      </c>
    </row>
    <row r="35" spans="1:5" ht="78.75" customHeight="1">
      <c r="A35" s="14" t="s">
        <v>275</v>
      </c>
      <c r="B35" s="15" t="s">
        <v>276</v>
      </c>
      <c r="C35" s="11"/>
      <c r="D35" s="34">
        <v>15</v>
      </c>
      <c r="E35" s="29" t="s">
        <v>277</v>
      </c>
    </row>
    <row r="36" spans="1:5" ht="13.5">
      <c r="A36" s="14" t="s">
        <v>183</v>
      </c>
      <c r="B36" s="15" t="s">
        <v>278</v>
      </c>
      <c r="C36" s="11"/>
      <c r="D36" s="35" t="s">
        <v>279</v>
      </c>
      <c r="E36" s="36" t="s">
        <v>280</v>
      </c>
    </row>
    <row r="37" spans="1:3" ht="12.75">
      <c r="A37" s="14" t="s">
        <v>281</v>
      </c>
      <c r="B37" s="15" t="s">
        <v>282</v>
      </c>
      <c r="C37" s="11"/>
    </row>
    <row r="38" spans="1:3" ht="12.75">
      <c r="A38" s="14" t="s">
        <v>283</v>
      </c>
      <c r="B38" s="15" t="s">
        <v>284</v>
      </c>
      <c r="C38" s="11"/>
    </row>
    <row r="39" spans="1:4" ht="13.5">
      <c r="A39" s="14" t="s">
        <v>285</v>
      </c>
      <c r="B39" s="15" t="s">
        <v>286</v>
      </c>
      <c r="C39" s="11"/>
      <c r="D39" s="4" t="s">
        <v>287</v>
      </c>
    </row>
    <row r="40" spans="1:5" ht="13.5">
      <c r="A40" s="14" t="s">
        <v>288</v>
      </c>
      <c r="B40" s="15" t="s">
        <v>289</v>
      </c>
      <c r="C40" s="11"/>
      <c r="D40" s="6" t="s">
        <v>159</v>
      </c>
      <c r="E40" s="7" t="s">
        <v>160</v>
      </c>
    </row>
    <row r="41" spans="1:5" ht="12.75">
      <c r="A41" s="14" t="s">
        <v>290</v>
      </c>
      <c r="B41" s="15" t="s">
        <v>291</v>
      </c>
      <c r="C41" s="11"/>
      <c r="D41" s="37">
        <v>1</v>
      </c>
      <c r="E41" s="38"/>
    </row>
    <row r="42" spans="1:5" ht="12.75">
      <c r="A42" s="14" t="s">
        <v>292</v>
      </c>
      <c r="B42" s="15" t="s">
        <v>293</v>
      </c>
      <c r="C42" s="11"/>
      <c r="D42" s="34">
        <v>2</v>
      </c>
      <c r="E42" s="39"/>
    </row>
    <row r="43" spans="1:5" ht="12.75">
      <c r="A43" s="14" t="s">
        <v>294</v>
      </c>
      <c r="B43" s="15" t="s">
        <v>295</v>
      </c>
      <c r="C43" s="11"/>
      <c r="D43" s="34" t="s">
        <v>205</v>
      </c>
      <c r="E43" s="39"/>
    </row>
    <row r="44" spans="1:5" ht="12.75">
      <c r="A44" s="14" t="s">
        <v>296</v>
      </c>
      <c r="B44" s="15" t="s">
        <v>297</v>
      </c>
      <c r="C44" s="11"/>
      <c r="D44" s="34">
        <v>3</v>
      </c>
      <c r="E44" s="39"/>
    </row>
    <row r="45" spans="1:5" ht="12.75">
      <c r="A45" s="14" t="s">
        <v>298</v>
      </c>
      <c r="B45" s="15" t="s">
        <v>299</v>
      </c>
      <c r="C45" s="11"/>
      <c r="D45" s="34">
        <v>4</v>
      </c>
      <c r="E45" s="39"/>
    </row>
    <row r="46" spans="1:5" ht="12.75">
      <c r="A46" s="14" t="s">
        <v>300</v>
      </c>
      <c r="B46" s="15" t="s">
        <v>301</v>
      </c>
      <c r="C46" s="11"/>
      <c r="D46" s="34">
        <v>5</v>
      </c>
      <c r="E46" s="39"/>
    </row>
    <row r="47" spans="1:5" ht="12.75">
      <c r="A47" s="14" t="s">
        <v>302</v>
      </c>
      <c r="B47" s="15" t="s">
        <v>303</v>
      </c>
      <c r="C47" s="11"/>
      <c r="D47" s="34" t="s">
        <v>304</v>
      </c>
      <c r="E47" s="39"/>
    </row>
    <row r="48" spans="1:5" ht="12.75">
      <c r="A48" s="14" t="s">
        <v>305</v>
      </c>
      <c r="B48" s="15" t="s">
        <v>306</v>
      </c>
      <c r="C48" s="11"/>
      <c r="D48" s="34">
        <v>6</v>
      </c>
      <c r="E48" s="39"/>
    </row>
    <row r="49" spans="1:5" ht="24.75">
      <c r="A49" s="40" t="s">
        <v>307</v>
      </c>
      <c r="B49" s="19" t="s">
        <v>308</v>
      </c>
      <c r="C49" s="11"/>
      <c r="D49" s="41" t="s">
        <v>309</v>
      </c>
      <c r="E49" s="15" t="s">
        <v>310</v>
      </c>
    </row>
    <row r="50" spans="1:5" ht="13.5">
      <c r="A50" s="42"/>
      <c r="B50" s="11"/>
      <c r="C50" s="11"/>
      <c r="D50" s="43" t="s">
        <v>311</v>
      </c>
      <c r="E50" s="19" t="s">
        <v>312</v>
      </c>
    </row>
    <row r="51" ht="12.75">
      <c r="D51" s="44" t="s">
        <v>313</v>
      </c>
    </row>
  </sheetData>
  <sheetProtection password="8371" sheet="1" objects="1" scenarios="1"/>
  <hyperlinks>
    <hyperlink ref="D51" r:id="rId1" display="IPC/JEDEC J-STD-020C; go to www.jedec.org"/>
  </hyperlinks>
  <printOptions/>
  <pageMargins left="0.75" right="0.75" top="1" bottom="1" header="0.5" footer="0.5"/>
  <pageSetup fitToHeight="1" fitToWidth="1" horizontalDpi="600" verticalDpi="600" orientation="portrait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curtlin</dc:creator>
  <cp:keywords/>
  <dc:description/>
  <cp:lastModifiedBy>Administrator</cp:lastModifiedBy>
  <cp:lastPrinted>2010-10-08T07:00:03Z</cp:lastPrinted>
  <dcterms:created xsi:type="dcterms:W3CDTF">2005-07-30T06:59:52Z</dcterms:created>
  <dcterms:modified xsi:type="dcterms:W3CDTF">2023-02-01T03:10:07Z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